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2075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</sheets>
  <definedNames/>
  <calcPr fullCalcOnLoad="1"/>
</workbook>
</file>

<file path=xl/sharedStrings.xml><?xml version="1.0" encoding="utf-8"?>
<sst xmlns="http://schemas.openxmlformats.org/spreadsheetml/2006/main" count="130" uniqueCount="110">
  <si>
    <t>AANTAL JUIST</t>
  </si>
  <si>
    <t>op</t>
  </si>
  <si>
    <t>naam :</t>
  </si>
  <si>
    <t>Typ het woord na en gebruik daarna de entertoets</t>
  </si>
  <si>
    <t>Herschrijf hieronder het foutieve woord</t>
  </si>
  <si>
    <t>pyjama's</t>
  </si>
  <si>
    <t>bergen</t>
  </si>
  <si>
    <t>tijgers</t>
  </si>
  <si>
    <t>hoofden</t>
  </si>
  <si>
    <t>buiten</t>
  </si>
  <si>
    <t>winter</t>
  </si>
  <si>
    <t>sleutel</t>
  </si>
  <si>
    <t>dieper</t>
  </si>
  <si>
    <t>wandel</t>
  </si>
  <si>
    <t>wortel</t>
  </si>
  <si>
    <t>sleutels</t>
  </si>
  <si>
    <t>vleugels</t>
  </si>
  <si>
    <t>duivels</t>
  </si>
  <si>
    <t>duivel</t>
  </si>
  <si>
    <t>kleiner</t>
  </si>
  <si>
    <t>luister</t>
  </si>
  <si>
    <t>vroeger</t>
  </si>
  <si>
    <t>varken</t>
  </si>
  <si>
    <t>anders</t>
  </si>
  <si>
    <t>moeders</t>
  </si>
  <si>
    <t>morgen</t>
  </si>
  <si>
    <t xml:space="preserve">woordpakket 17 </t>
  </si>
  <si>
    <t>nachten</t>
  </si>
  <si>
    <t>legt</t>
  </si>
  <si>
    <t>ligt</t>
  </si>
  <si>
    <t>vlucht</t>
  </si>
  <si>
    <t>volgt</t>
  </si>
  <si>
    <t>Vliegt</t>
  </si>
  <si>
    <t>gezicht</t>
  </si>
  <si>
    <t>krijgt</t>
  </si>
  <si>
    <t>vraagt</t>
  </si>
  <si>
    <t>draagt</t>
  </si>
  <si>
    <t>lacht</t>
  </si>
  <si>
    <t>acht</t>
  </si>
  <si>
    <t>bocht</t>
  </si>
  <si>
    <t>jaagt</t>
  </si>
  <si>
    <t>kracht</t>
  </si>
  <si>
    <t>slecht</t>
  </si>
  <si>
    <t>zegt</t>
  </si>
  <si>
    <t>dicht</t>
  </si>
  <si>
    <t>zucht</t>
  </si>
  <si>
    <t>lichten</t>
  </si>
  <si>
    <t xml:space="preserve">woordpakket 18 </t>
  </si>
  <si>
    <t>alle</t>
  </si>
  <si>
    <t>gekke</t>
  </si>
  <si>
    <t>binnen</t>
  </si>
  <si>
    <t>bossen</t>
  </si>
  <si>
    <t>jullie</t>
  </si>
  <si>
    <t>ratten</t>
  </si>
  <si>
    <t>kennen</t>
  </si>
  <si>
    <t>kippen</t>
  </si>
  <si>
    <t>potten</t>
  </si>
  <si>
    <t>kunnen</t>
  </si>
  <si>
    <t>wassen</t>
  </si>
  <si>
    <t>messen</t>
  </si>
  <si>
    <t>liggen</t>
  </si>
  <si>
    <t>stoppen</t>
  </si>
  <si>
    <t>zullen</t>
  </si>
  <si>
    <t>zakken</t>
  </si>
  <si>
    <t>zwemmen</t>
  </si>
  <si>
    <t>missen</t>
  </si>
  <si>
    <t>sokken</t>
  </si>
  <si>
    <t>witte</t>
  </si>
  <si>
    <t xml:space="preserve">woordpakket 19 </t>
  </si>
  <si>
    <t>alleen</t>
  </si>
  <si>
    <t>remmen</t>
  </si>
  <si>
    <t>klimmen</t>
  </si>
  <si>
    <t>kloppen</t>
  </si>
  <si>
    <t>alles</t>
  </si>
  <si>
    <t>rennen</t>
  </si>
  <si>
    <t>vissen</t>
  </si>
  <si>
    <t>modder</t>
  </si>
  <si>
    <t>bussen</t>
  </si>
  <si>
    <t>tussen</t>
  </si>
  <si>
    <t>trekken</t>
  </si>
  <si>
    <t>willen</t>
  </si>
  <si>
    <t>stappen</t>
  </si>
  <si>
    <t>appel</t>
  </si>
  <si>
    <t>zeggen</t>
  </si>
  <si>
    <t>winnen</t>
  </si>
  <si>
    <t>stokken</t>
  </si>
  <si>
    <t>poppen</t>
  </si>
  <si>
    <t>zussen</t>
  </si>
  <si>
    <t xml:space="preserve">woordpakket 20 </t>
  </si>
  <si>
    <t>oog</t>
  </si>
  <si>
    <t>boog</t>
  </si>
  <si>
    <t>krijg</t>
  </si>
  <si>
    <t>berg</t>
  </si>
  <si>
    <t>dwerg</t>
  </si>
  <si>
    <t>lach</t>
  </si>
  <si>
    <t>echt</t>
  </si>
  <si>
    <t>kocht</t>
  </si>
  <si>
    <t>zacht</t>
  </si>
  <si>
    <t>leg</t>
  </si>
  <si>
    <t>slag</t>
  </si>
  <si>
    <t>volg</t>
  </si>
  <si>
    <t>pech</t>
  </si>
  <si>
    <t>licht</t>
  </si>
  <si>
    <t>mug</t>
  </si>
  <si>
    <t>sloeg</t>
  </si>
  <si>
    <t>zorg</t>
  </si>
  <si>
    <t>zich</t>
  </si>
  <si>
    <t>nacht</t>
  </si>
  <si>
    <t>recht</t>
  </si>
  <si>
    <t xml:space="preserve">woordpakket 21 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</si>
</sst>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color indexed="14"/>
      <name val="Arial"/>
      <family val="0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0"/>
      <name val="Calibri"/>
      <family val="2"/>
    </font>
    <font>
      <sz val="16"/>
      <color indexed="40"/>
      <name val="Calibri"/>
      <family val="2"/>
    </font>
    <font>
      <sz val="11"/>
      <color indexed="40"/>
      <name val="Calibri"/>
      <family val="2"/>
    </font>
    <font>
      <sz val="12"/>
      <color indexed="40"/>
      <name val="Arial"/>
      <family val="2"/>
    </font>
    <font>
      <sz val="24"/>
      <color indexed="5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2D050"/>
      <name val="Calibri"/>
      <family val="2"/>
    </font>
    <font>
      <sz val="16"/>
      <color rgb="FF00B0F0"/>
      <name val="Calibri"/>
      <family val="2"/>
    </font>
    <font>
      <sz val="11"/>
      <color rgb="FF00B0F0"/>
      <name val="Calibri"/>
      <family val="2"/>
    </font>
    <font>
      <sz val="12"/>
      <color rgb="FF00B0F0"/>
      <name val="Arial"/>
      <family val="2"/>
    </font>
    <font>
      <sz val="24"/>
      <color rgb="FF92D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54" applyFont="1" applyAlignment="1">
      <alignment vertical="center"/>
      <protection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54" applyFont="1" applyAlignment="1">
      <alignment vertical="center"/>
      <protection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54" applyFont="1" applyFill="1" applyAlignment="1">
      <alignment vertical="center"/>
      <protection/>
    </xf>
    <xf numFmtId="0" fontId="3" fillId="0" borderId="0" xfId="54" applyFont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 wrapText="1"/>
      <protection locked="0"/>
    </xf>
    <xf numFmtId="0" fontId="4" fillId="0" borderId="0" xfId="54" applyFont="1" applyAlignment="1">
      <alignment horizontal="right"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46" fillId="0" borderId="0" xfId="0" applyFont="1" applyAlignment="1">
      <alignment horizontal="center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0" xfId="0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66675</xdr:rowOff>
    </xdr:from>
    <xdr:to>
      <xdr:col>2</xdr:col>
      <xdr:colOff>333375</xdr:colOff>
      <xdr:row>4</xdr:row>
      <xdr:rowOff>114300</xdr:rowOff>
    </xdr:to>
    <xdr:sp>
      <xdr:nvSpPr>
        <xdr:cNvPr id="1" name="PIJL-RECHTS 24"/>
        <xdr:cNvSpPr>
          <a:spLocks/>
        </xdr:cNvSpPr>
      </xdr:nvSpPr>
      <xdr:spPr>
        <a:xfrm>
          <a:off x="1514475" y="1343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2</xdr:col>
      <xdr:colOff>314325</xdr:colOff>
      <xdr:row>5</xdr:row>
      <xdr:rowOff>123825</xdr:rowOff>
    </xdr:to>
    <xdr:sp>
      <xdr:nvSpPr>
        <xdr:cNvPr id="2" name="PIJL-RECHTS 25"/>
        <xdr:cNvSpPr>
          <a:spLocks/>
        </xdr:cNvSpPr>
      </xdr:nvSpPr>
      <xdr:spPr>
        <a:xfrm>
          <a:off x="1495425" y="16002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66675</xdr:rowOff>
    </xdr:from>
    <xdr:to>
      <xdr:col>2</xdr:col>
      <xdr:colOff>323850</xdr:colOff>
      <xdr:row>6</xdr:row>
      <xdr:rowOff>114300</xdr:rowOff>
    </xdr:to>
    <xdr:sp>
      <xdr:nvSpPr>
        <xdr:cNvPr id="3" name="PIJL-RECHTS 26"/>
        <xdr:cNvSpPr>
          <a:spLocks/>
        </xdr:cNvSpPr>
      </xdr:nvSpPr>
      <xdr:spPr>
        <a:xfrm>
          <a:off x="1504950" y="18383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85725</xdr:rowOff>
    </xdr:from>
    <xdr:to>
      <xdr:col>2</xdr:col>
      <xdr:colOff>333375</xdr:colOff>
      <xdr:row>7</xdr:row>
      <xdr:rowOff>133350</xdr:rowOff>
    </xdr:to>
    <xdr:sp>
      <xdr:nvSpPr>
        <xdr:cNvPr id="4" name="PIJL-RECHTS 27"/>
        <xdr:cNvSpPr>
          <a:spLocks/>
        </xdr:cNvSpPr>
      </xdr:nvSpPr>
      <xdr:spPr>
        <a:xfrm>
          <a:off x="1514475" y="2105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104775</xdr:rowOff>
    </xdr:from>
    <xdr:to>
      <xdr:col>2</xdr:col>
      <xdr:colOff>323850</xdr:colOff>
      <xdr:row>8</xdr:row>
      <xdr:rowOff>152400</xdr:rowOff>
    </xdr:to>
    <xdr:sp>
      <xdr:nvSpPr>
        <xdr:cNvPr id="5" name="PIJL-RECHTS 28"/>
        <xdr:cNvSpPr>
          <a:spLocks/>
        </xdr:cNvSpPr>
      </xdr:nvSpPr>
      <xdr:spPr>
        <a:xfrm>
          <a:off x="1504950" y="23717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85725</xdr:rowOff>
    </xdr:from>
    <xdr:to>
      <xdr:col>2</xdr:col>
      <xdr:colOff>333375</xdr:colOff>
      <xdr:row>9</xdr:row>
      <xdr:rowOff>133350</xdr:rowOff>
    </xdr:to>
    <xdr:sp>
      <xdr:nvSpPr>
        <xdr:cNvPr id="6" name="PIJL-RECHTS 29"/>
        <xdr:cNvSpPr>
          <a:spLocks/>
        </xdr:cNvSpPr>
      </xdr:nvSpPr>
      <xdr:spPr>
        <a:xfrm>
          <a:off x="1514475" y="26003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333375</xdr:colOff>
      <xdr:row>10</xdr:row>
      <xdr:rowOff>152400</xdr:rowOff>
    </xdr:to>
    <xdr:sp>
      <xdr:nvSpPr>
        <xdr:cNvPr id="7" name="PIJL-RECHTS 30"/>
        <xdr:cNvSpPr>
          <a:spLocks/>
        </xdr:cNvSpPr>
      </xdr:nvSpPr>
      <xdr:spPr>
        <a:xfrm>
          <a:off x="1514475" y="2867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104775</xdr:rowOff>
    </xdr:from>
    <xdr:to>
      <xdr:col>2</xdr:col>
      <xdr:colOff>323850</xdr:colOff>
      <xdr:row>11</xdr:row>
      <xdr:rowOff>152400</xdr:rowOff>
    </xdr:to>
    <xdr:sp>
      <xdr:nvSpPr>
        <xdr:cNvPr id="8" name="PIJL-RECHTS 31"/>
        <xdr:cNvSpPr>
          <a:spLocks/>
        </xdr:cNvSpPr>
      </xdr:nvSpPr>
      <xdr:spPr>
        <a:xfrm>
          <a:off x="1504950" y="31146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104775</xdr:rowOff>
    </xdr:from>
    <xdr:to>
      <xdr:col>2</xdr:col>
      <xdr:colOff>333375</xdr:colOff>
      <xdr:row>12</xdr:row>
      <xdr:rowOff>152400</xdr:rowOff>
    </xdr:to>
    <xdr:sp>
      <xdr:nvSpPr>
        <xdr:cNvPr id="9" name="PIJL-RECHTS 32"/>
        <xdr:cNvSpPr>
          <a:spLocks/>
        </xdr:cNvSpPr>
      </xdr:nvSpPr>
      <xdr:spPr>
        <a:xfrm>
          <a:off x="1514475" y="33623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123825</xdr:rowOff>
    </xdr:from>
    <xdr:to>
      <xdr:col>2</xdr:col>
      <xdr:colOff>323850</xdr:colOff>
      <xdr:row>13</xdr:row>
      <xdr:rowOff>161925</xdr:rowOff>
    </xdr:to>
    <xdr:sp>
      <xdr:nvSpPr>
        <xdr:cNvPr id="10" name="PIJL-RECHTS 33"/>
        <xdr:cNvSpPr>
          <a:spLocks/>
        </xdr:cNvSpPr>
      </xdr:nvSpPr>
      <xdr:spPr>
        <a:xfrm>
          <a:off x="1504950" y="3629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104775</xdr:rowOff>
    </xdr:from>
    <xdr:to>
      <xdr:col>2</xdr:col>
      <xdr:colOff>333375</xdr:colOff>
      <xdr:row>14</xdr:row>
      <xdr:rowOff>152400</xdr:rowOff>
    </xdr:to>
    <xdr:sp>
      <xdr:nvSpPr>
        <xdr:cNvPr id="11" name="PIJL-RECHTS 34"/>
        <xdr:cNvSpPr>
          <a:spLocks/>
        </xdr:cNvSpPr>
      </xdr:nvSpPr>
      <xdr:spPr>
        <a:xfrm>
          <a:off x="1514475" y="3857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114300</xdr:rowOff>
    </xdr:from>
    <xdr:to>
      <xdr:col>2</xdr:col>
      <xdr:colOff>333375</xdr:colOff>
      <xdr:row>15</xdr:row>
      <xdr:rowOff>161925</xdr:rowOff>
    </xdr:to>
    <xdr:sp>
      <xdr:nvSpPr>
        <xdr:cNvPr id="12" name="PIJL-RECHTS 35"/>
        <xdr:cNvSpPr>
          <a:spLocks/>
        </xdr:cNvSpPr>
      </xdr:nvSpPr>
      <xdr:spPr>
        <a:xfrm>
          <a:off x="1514475" y="41148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95250</xdr:rowOff>
    </xdr:from>
    <xdr:to>
      <xdr:col>2</xdr:col>
      <xdr:colOff>333375</xdr:colOff>
      <xdr:row>16</xdr:row>
      <xdr:rowOff>142875</xdr:rowOff>
    </xdr:to>
    <xdr:sp>
      <xdr:nvSpPr>
        <xdr:cNvPr id="13" name="PIJL-RECHTS 36"/>
        <xdr:cNvSpPr>
          <a:spLocks/>
        </xdr:cNvSpPr>
      </xdr:nvSpPr>
      <xdr:spPr>
        <a:xfrm>
          <a:off x="1514475" y="43434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95250</xdr:rowOff>
    </xdr:from>
    <xdr:to>
      <xdr:col>2</xdr:col>
      <xdr:colOff>333375</xdr:colOff>
      <xdr:row>17</xdr:row>
      <xdr:rowOff>142875</xdr:rowOff>
    </xdr:to>
    <xdr:sp>
      <xdr:nvSpPr>
        <xdr:cNvPr id="14" name="PIJL-RECHTS 37"/>
        <xdr:cNvSpPr>
          <a:spLocks/>
        </xdr:cNvSpPr>
      </xdr:nvSpPr>
      <xdr:spPr>
        <a:xfrm>
          <a:off x="1514475" y="45910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104775</xdr:rowOff>
    </xdr:from>
    <xdr:to>
      <xdr:col>2</xdr:col>
      <xdr:colOff>333375</xdr:colOff>
      <xdr:row>18</xdr:row>
      <xdr:rowOff>152400</xdr:rowOff>
    </xdr:to>
    <xdr:sp>
      <xdr:nvSpPr>
        <xdr:cNvPr id="15" name="PIJL-RECHTS 38"/>
        <xdr:cNvSpPr>
          <a:spLocks/>
        </xdr:cNvSpPr>
      </xdr:nvSpPr>
      <xdr:spPr>
        <a:xfrm>
          <a:off x="1514475" y="48482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95250</xdr:rowOff>
    </xdr:from>
    <xdr:to>
      <xdr:col>2</xdr:col>
      <xdr:colOff>333375</xdr:colOff>
      <xdr:row>19</xdr:row>
      <xdr:rowOff>142875</xdr:rowOff>
    </xdr:to>
    <xdr:sp>
      <xdr:nvSpPr>
        <xdr:cNvPr id="16" name="PIJL-RECHTS 39"/>
        <xdr:cNvSpPr>
          <a:spLocks/>
        </xdr:cNvSpPr>
      </xdr:nvSpPr>
      <xdr:spPr>
        <a:xfrm>
          <a:off x="1514475" y="50863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95250</xdr:rowOff>
    </xdr:from>
    <xdr:to>
      <xdr:col>2</xdr:col>
      <xdr:colOff>323850</xdr:colOff>
      <xdr:row>20</xdr:row>
      <xdr:rowOff>142875</xdr:rowOff>
    </xdr:to>
    <xdr:sp>
      <xdr:nvSpPr>
        <xdr:cNvPr id="17" name="PIJL-RECHTS 40"/>
        <xdr:cNvSpPr>
          <a:spLocks/>
        </xdr:cNvSpPr>
      </xdr:nvSpPr>
      <xdr:spPr>
        <a:xfrm>
          <a:off x="1504950" y="53340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123825</xdr:rowOff>
    </xdr:from>
    <xdr:to>
      <xdr:col>2</xdr:col>
      <xdr:colOff>323850</xdr:colOff>
      <xdr:row>21</xdr:row>
      <xdr:rowOff>161925</xdr:rowOff>
    </xdr:to>
    <xdr:sp>
      <xdr:nvSpPr>
        <xdr:cNvPr id="18" name="PIJL-RECHTS 41"/>
        <xdr:cNvSpPr>
          <a:spLocks/>
        </xdr:cNvSpPr>
      </xdr:nvSpPr>
      <xdr:spPr>
        <a:xfrm>
          <a:off x="1504950" y="56102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104775</xdr:rowOff>
    </xdr:from>
    <xdr:to>
      <xdr:col>2</xdr:col>
      <xdr:colOff>333375</xdr:colOff>
      <xdr:row>22</xdr:row>
      <xdr:rowOff>152400</xdr:rowOff>
    </xdr:to>
    <xdr:sp>
      <xdr:nvSpPr>
        <xdr:cNvPr id="19" name="PIJL-RECHTS 42"/>
        <xdr:cNvSpPr>
          <a:spLocks/>
        </xdr:cNvSpPr>
      </xdr:nvSpPr>
      <xdr:spPr>
        <a:xfrm>
          <a:off x="1514475" y="58388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104775</xdr:rowOff>
    </xdr:from>
    <xdr:to>
      <xdr:col>2</xdr:col>
      <xdr:colOff>314325</xdr:colOff>
      <xdr:row>23</xdr:row>
      <xdr:rowOff>152400</xdr:rowOff>
    </xdr:to>
    <xdr:sp>
      <xdr:nvSpPr>
        <xdr:cNvPr id="20" name="PIJL-RECHTS 43"/>
        <xdr:cNvSpPr>
          <a:spLocks/>
        </xdr:cNvSpPr>
      </xdr:nvSpPr>
      <xdr:spPr>
        <a:xfrm>
          <a:off x="1495425" y="60864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66675</xdr:rowOff>
    </xdr:from>
    <xdr:to>
      <xdr:col>2</xdr:col>
      <xdr:colOff>333375</xdr:colOff>
      <xdr:row>4</xdr:row>
      <xdr:rowOff>114300</xdr:rowOff>
    </xdr:to>
    <xdr:sp>
      <xdr:nvSpPr>
        <xdr:cNvPr id="1" name="PIJL-RECHTS 1"/>
        <xdr:cNvSpPr>
          <a:spLocks/>
        </xdr:cNvSpPr>
      </xdr:nvSpPr>
      <xdr:spPr>
        <a:xfrm>
          <a:off x="1476375" y="1343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2</xdr:col>
      <xdr:colOff>314325</xdr:colOff>
      <xdr:row>5</xdr:row>
      <xdr:rowOff>123825</xdr:rowOff>
    </xdr:to>
    <xdr:sp>
      <xdr:nvSpPr>
        <xdr:cNvPr id="2" name="PIJL-RECHTS 2"/>
        <xdr:cNvSpPr>
          <a:spLocks/>
        </xdr:cNvSpPr>
      </xdr:nvSpPr>
      <xdr:spPr>
        <a:xfrm>
          <a:off x="1457325" y="15430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66675</xdr:rowOff>
    </xdr:from>
    <xdr:to>
      <xdr:col>2</xdr:col>
      <xdr:colOff>323850</xdr:colOff>
      <xdr:row>6</xdr:row>
      <xdr:rowOff>114300</xdr:rowOff>
    </xdr:to>
    <xdr:sp>
      <xdr:nvSpPr>
        <xdr:cNvPr id="3" name="PIJL-RECHTS 3"/>
        <xdr:cNvSpPr>
          <a:spLocks/>
        </xdr:cNvSpPr>
      </xdr:nvSpPr>
      <xdr:spPr>
        <a:xfrm>
          <a:off x="1466850" y="1724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85725</xdr:rowOff>
    </xdr:from>
    <xdr:to>
      <xdr:col>2</xdr:col>
      <xdr:colOff>333375</xdr:colOff>
      <xdr:row>7</xdr:row>
      <xdr:rowOff>133350</xdr:rowOff>
    </xdr:to>
    <xdr:sp>
      <xdr:nvSpPr>
        <xdr:cNvPr id="4" name="PIJL-RECHTS 4"/>
        <xdr:cNvSpPr>
          <a:spLocks/>
        </xdr:cNvSpPr>
      </xdr:nvSpPr>
      <xdr:spPr>
        <a:xfrm>
          <a:off x="1476375" y="19335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104775</xdr:rowOff>
    </xdr:from>
    <xdr:to>
      <xdr:col>2</xdr:col>
      <xdr:colOff>323850</xdr:colOff>
      <xdr:row>8</xdr:row>
      <xdr:rowOff>152400</xdr:rowOff>
    </xdr:to>
    <xdr:sp>
      <xdr:nvSpPr>
        <xdr:cNvPr id="5" name="PIJL-RECHTS 5"/>
        <xdr:cNvSpPr>
          <a:spLocks/>
        </xdr:cNvSpPr>
      </xdr:nvSpPr>
      <xdr:spPr>
        <a:xfrm>
          <a:off x="1466850" y="2143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85725</xdr:rowOff>
    </xdr:from>
    <xdr:to>
      <xdr:col>2</xdr:col>
      <xdr:colOff>333375</xdr:colOff>
      <xdr:row>9</xdr:row>
      <xdr:rowOff>133350</xdr:rowOff>
    </xdr:to>
    <xdr:sp>
      <xdr:nvSpPr>
        <xdr:cNvPr id="6" name="PIJL-RECHTS 6"/>
        <xdr:cNvSpPr>
          <a:spLocks/>
        </xdr:cNvSpPr>
      </xdr:nvSpPr>
      <xdr:spPr>
        <a:xfrm>
          <a:off x="1476375" y="23145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333375</xdr:colOff>
      <xdr:row>10</xdr:row>
      <xdr:rowOff>152400</xdr:rowOff>
    </xdr:to>
    <xdr:sp>
      <xdr:nvSpPr>
        <xdr:cNvPr id="7" name="PIJL-RECHTS 7"/>
        <xdr:cNvSpPr>
          <a:spLocks/>
        </xdr:cNvSpPr>
      </xdr:nvSpPr>
      <xdr:spPr>
        <a:xfrm>
          <a:off x="1476375" y="2524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104775</xdr:rowOff>
    </xdr:from>
    <xdr:to>
      <xdr:col>2</xdr:col>
      <xdr:colOff>323850</xdr:colOff>
      <xdr:row>11</xdr:row>
      <xdr:rowOff>152400</xdr:rowOff>
    </xdr:to>
    <xdr:sp>
      <xdr:nvSpPr>
        <xdr:cNvPr id="8" name="PIJL-RECHTS 8"/>
        <xdr:cNvSpPr>
          <a:spLocks/>
        </xdr:cNvSpPr>
      </xdr:nvSpPr>
      <xdr:spPr>
        <a:xfrm>
          <a:off x="1466850" y="2714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104775</xdr:rowOff>
    </xdr:from>
    <xdr:to>
      <xdr:col>2</xdr:col>
      <xdr:colOff>333375</xdr:colOff>
      <xdr:row>12</xdr:row>
      <xdr:rowOff>152400</xdr:rowOff>
    </xdr:to>
    <xdr:sp>
      <xdr:nvSpPr>
        <xdr:cNvPr id="9" name="PIJL-RECHTS 9"/>
        <xdr:cNvSpPr>
          <a:spLocks/>
        </xdr:cNvSpPr>
      </xdr:nvSpPr>
      <xdr:spPr>
        <a:xfrm>
          <a:off x="1476375" y="2905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123825</xdr:rowOff>
    </xdr:from>
    <xdr:to>
      <xdr:col>2</xdr:col>
      <xdr:colOff>323850</xdr:colOff>
      <xdr:row>13</xdr:row>
      <xdr:rowOff>171450</xdr:rowOff>
    </xdr:to>
    <xdr:sp>
      <xdr:nvSpPr>
        <xdr:cNvPr id="10" name="PIJL-RECHTS 10"/>
        <xdr:cNvSpPr>
          <a:spLocks/>
        </xdr:cNvSpPr>
      </xdr:nvSpPr>
      <xdr:spPr>
        <a:xfrm>
          <a:off x="1466850" y="31146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104775</xdr:rowOff>
    </xdr:from>
    <xdr:to>
      <xdr:col>2</xdr:col>
      <xdr:colOff>333375</xdr:colOff>
      <xdr:row>14</xdr:row>
      <xdr:rowOff>152400</xdr:rowOff>
    </xdr:to>
    <xdr:sp>
      <xdr:nvSpPr>
        <xdr:cNvPr id="11" name="PIJL-RECHTS 11"/>
        <xdr:cNvSpPr>
          <a:spLocks/>
        </xdr:cNvSpPr>
      </xdr:nvSpPr>
      <xdr:spPr>
        <a:xfrm>
          <a:off x="1476375" y="3286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114300</xdr:rowOff>
    </xdr:from>
    <xdr:to>
      <xdr:col>2</xdr:col>
      <xdr:colOff>333375</xdr:colOff>
      <xdr:row>15</xdr:row>
      <xdr:rowOff>161925</xdr:rowOff>
    </xdr:to>
    <xdr:sp>
      <xdr:nvSpPr>
        <xdr:cNvPr id="12" name="PIJL-RECHTS 12"/>
        <xdr:cNvSpPr>
          <a:spLocks/>
        </xdr:cNvSpPr>
      </xdr:nvSpPr>
      <xdr:spPr>
        <a:xfrm>
          <a:off x="1476375" y="34861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95250</xdr:rowOff>
    </xdr:from>
    <xdr:to>
      <xdr:col>2</xdr:col>
      <xdr:colOff>333375</xdr:colOff>
      <xdr:row>16</xdr:row>
      <xdr:rowOff>142875</xdr:rowOff>
    </xdr:to>
    <xdr:sp>
      <xdr:nvSpPr>
        <xdr:cNvPr id="13" name="PIJL-RECHTS 13"/>
        <xdr:cNvSpPr>
          <a:spLocks/>
        </xdr:cNvSpPr>
      </xdr:nvSpPr>
      <xdr:spPr>
        <a:xfrm>
          <a:off x="1476375" y="36576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95250</xdr:rowOff>
    </xdr:from>
    <xdr:to>
      <xdr:col>2</xdr:col>
      <xdr:colOff>333375</xdr:colOff>
      <xdr:row>17</xdr:row>
      <xdr:rowOff>142875</xdr:rowOff>
    </xdr:to>
    <xdr:sp>
      <xdr:nvSpPr>
        <xdr:cNvPr id="14" name="PIJL-RECHTS 14"/>
        <xdr:cNvSpPr>
          <a:spLocks/>
        </xdr:cNvSpPr>
      </xdr:nvSpPr>
      <xdr:spPr>
        <a:xfrm>
          <a:off x="1476375" y="38481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104775</xdr:rowOff>
    </xdr:from>
    <xdr:to>
      <xdr:col>2</xdr:col>
      <xdr:colOff>333375</xdr:colOff>
      <xdr:row>18</xdr:row>
      <xdr:rowOff>152400</xdr:rowOff>
    </xdr:to>
    <xdr:sp>
      <xdr:nvSpPr>
        <xdr:cNvPr id="15" name="PIJL-RECHTS 15"/>
        <xdr:cNvSpPr>
          <a:spLocks/>
        </xdr:cNvSpPr>
      </xdr:nvSpPr>
      <xdr:spPr>
        <a:xfrm>
          <a:off x="1476375" y="4048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95250</xdr:rowOff>
    </xdr:from>
    <xdr:to>
      <xdr:col>2</xdr:col>
      <xdr:colOff>333375</xdr:colOff>
      <xdr:row>19</xdr:row>
      <xdr:rowOff>142875</xdr:rowOff>
    </xdr:to>
    <xdr:sp>
      <xdr:nvSpPr>
        <xdr:cNvPr id="16" name="PIJL-RECHTS 16"/>
        <xdr:cNvSpPr>
          <a:spLocks/>
        </xdr:cNvSpPr>
      </xdr:nvSpPr>
      <xdr:spPr>
        <a:xfrm>
          <a:off x="1476375" y="42291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95250</xdr:rowOff>
    </xdr:from>
    <xdr:to>
      <xdr:col>2</xdr:col>
      <xdr:colOff>323850</xdr:colOff>
      <xdr:row>20</xdr:row>
      <xdr:rowOff>142875</xdr:rowOff>
    </xdr:to>
    <xdr:sp>
      <xdr:nvSpPr>
        <xdr:cNvPr id="17" name="PIJL-RECHTS 17"/>
        <xdr:cNvSpPr>
          <a:spLocks/>
        </xdr:cNvSpPr>
      </xdr:nvSpPr>
      <xdr:spPr>
        <a:xfrm>
          <a:off x="1466850" y="44196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123825</xdr:rowOff>
    </xdr:from>
    <xdr:to>
      <xdr:col>2</xdr:col>
      <xdr:colOff>323850</xdr:colOff>
      <xdr:row>21</xdr:row>
      <xdr:rowOff>171450</xdr:rowOff>
    </xdr:to>
    <xdr:sp>
      <xdr:nvSpPr>
        <xdr:cNvPr id="18" name="PIJL-RECHTS 18"/>
        <xdr:cNvSpPr>
          <a:spLocks/>
        </xdr:cNvSpPr>
      </xdr:nvSpPr>
      <xdr:spPr>
        <a:xfrm>
          <a:off x="1466850" y="46386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104775</xdr:rowOff>
    </xdr:from>
    <xdr:to>
      <xdr:col>2</xdr:col>
      <xdr:colOff>333375</xdr:colOff>
      <xdr:row>22</xdr:row>
      <xdr:rowOff>152400</xdr:rowOff>
    </xdr:to>
    <xdr:sp>
      <xdr:nvSpPr>
        <xdr:cNvPr id="19" name="PIJL-RECHTS 19"/>
        <xdr:cNvSpPr>
          <a:spLocks/>
        </xdr:cNvSpPr>
      </xdr:nvSpPr>
      <xdr:spPr>
        <a:xfrm>
          <a:off x="1476375" y="4810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104775</xdr:rowOff>
    </xdr:from>
    <xdr:to>
      <xdr:col>2</xdr:col>
      <xdr:colOff>314325</xdr:colOff>
      <xdr:row>23</xdr:row>
      <xdr:rowOff>152400</xdr:rowOff>
    </xdr:to>
    <xdr:sp>
      <xdr:nvSpPr>
        <xdr:cNvPr id="20" name="PIJL-RECHTS 20"/>
        <xdr:cNvSpPr>
          <a:spLocks/>
        </xdr:cNvSpPr>
      </xdr:nvSpPr>
      <xdr:spPr>
        <a:xfrm>
          <a:off x="1457325" y="5000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66675</xdr:rowOff>
    </xdr:from>
    <xdr:to>
      <xdr:col>2</xdr:col>
      <xdr:colOff>333375</xdr:colOff>
      <xdr:row>4</xdr:row>
      <xdr:rowOff>114300</xdr:rowOff>
    </xdr:to>
    <xdr:sp>
      <xdr:nvSpPr>
        <xdr:cNvPr id="1" name="PIJL-RECHTS 1"/>
        <xdr:cNvSpPr>
          <a:spLocks/>
        </xdr:cNvSpPr>
      </xdr:nvSpPr>
      <xdr:spPr>
        <a:xfrm>
          <a:off x="1638300" y="1343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2</xdr:col>
      <xdr:colOff>314325</xdr:colOff>
      <xdr:row>5</xdr:row>
      <xdr:rowOff>123825</xdr:rowOff>
    </xdr:to>
    <xdr:sp>
      <xdr:nvSpPr>
        <xdr:cNvPr id="2" name="PIJL-RECHTS 2"/>
        <xdr:cNvSpPr>
          <a:spLocks/>
        </xdr:cNvSpPr>
      </xdr:nvSpPr>
      <xdr:spPr>
        <a:xfrm>
          <a:off x="1619250" y="15430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66675</xdr:rowOff>
    </xdr:from>
    <xdr:to>
      <xdr:col>2</xdr:col>
      <xdr:colOff>323850</xdr:colOff>
      <xdr:row>6</xdr:row>
      <xdr:rowOff>114300</xdr:rowOff>
    </xdr:to>
    <xdr:sp>
      <xdr:nvSpPr>
        <xdr:cNvPr id="3" name="PIJL-RECHTS 3"/>
        <xdr:cNvSpPr>
          <a:spLocks/>
        </xdr:cNvSpPr>
      </xdr:nvSpPr>
      <xdr:spPr>
        <a:xfrm>
          <a:off x="1628775" y="1724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85725</xdr:rowOff>
    </xdr:from>
    <xdr:to>
      <xdr:col>2</xdr:col>
      <xdr:colOff>333375</xdr:colOff>
      <xdr:row>7</xdr:row>
      <xdr:rowOff>133350</xdr:rowOff>
    </xdr:to>
    <xdr:sp>
      <xdr:nvSpPr>
        <xdr:cNvPr id="4" name="PIJL-RECHTS 4"/>
        <xdr:cNvSpPr>
          <a:spLocks/>
        </xdr:cNvSpPr>
      </xdr:nvSpPr>
      <xdr:spPr>
        <a:xfrm>
          <a:off x="1638300" y="19335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104775</xdr:rowOff>
    </xdr:from>
    <xdr:to>
      <xdr:col>2</xdr:col>
      <xdr:colOff>323850</xdr:colOff>
      <xdr:row>8</xdr:row>
      <xdr:rowOff>152400</xdr:rowOff>
    </xdr:to>
    <xdr:sp>
      <xdr:nvSpPr>
        <xdr:cNvPr id="5" name="PIJL-RECHTS 5"/>
        <xdr:cNvSpPr>
          <a:spLocks/>
        </xdr:cNvSpPr>
      </xdr:nvSpPr>
      <xdr:spPr>
        <a:xfrm>
          <a:off x="1628775" y="2143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85725</xdr:rowOff>
    </xdr:from>
    <xdr:to>
      <xdr:col>2</xdr:col>
      <xdr:colOff>333375</xdr:colOff>
      <xdr:row>9</xdr:row>
      <xdr:rowOff>133350</xdr:rowOff>
    </xdr:to>
    <xdr:sp>
      <xdr:nvSpPr>
        <xdr:cNvPr id="6" name="PIJL-RECHTS 6"/>
        <xdr:cNvSpPr>
          <a:spLocks/>
        </xdr:cNvSpPr>
      </xdr:nvSpPr>
      <xdr:spPr>
        <a:xfrm>
          <a:off x="1638300" y="23145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333375</xdr:colOff>
      <xdr:row>10</xdr:row>
      <xdr:rowOff>152400</xdr:rowOff>
    </xdr:to>
    <xdr:sp>
      <xdr:nvSpPr>
        <xdr:cNvPr id="7" name="PIJL-RECHTS 7"/>
        <xdr:cNvSpPr>
          <a:spLocks/>
        </xdr:cNvSpPr>
      </xdr:nvSpPr>
      <xdr:spPr>
        <a:xfrm>
          <a:off x="1638300" y="2524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104775</xdr:rowOff>
    </xdr:from>
    <xdr:to>
      <xdr:col>2</xdr:col>
      <xdr:colOff>323850</xdr:colOff>
      <xdr:row>11</xdr:row>
      <xdr:rowOff>152400</xdr:rowOff>
    </xdr:to>
    <xdr:sp>
      <xdr:nvSpPr>
        <xdr:cNvPr id="8" name="PIJL-RECHTS 8"/>
        <xdr:cNvSpPr>
          <a:spLocks/>
        </xdr:cNvSpPr>
      </xdr:nvSpPr>
      <xdr:spPr>
        <a:xfrm>
          <a:off x="1628775" y="2714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104775</xdr:rowOff>
    </xdr:from>
    <xdr:to>
      <xdr:col>2</xdr:col>
      <xdr:colOff>333375</xdr:colOff>
      <xdr:row>12</xdr:row>
      <xdr:rowOff>152400</xdr:rowOff>
    </xdr:to>
    <xdr:sp>
      <xdr:nvSpPr>
        <xdr:cNvPr id="9" name="PIJL-RECHTS 9"/>
        <xdr:cNvSpPr>
          <a:spLocks/>
        </xdr:cNvSpPr>
      </xdr:nvSpPr>
      <xdr:spPr>
        <a:xfrm>
          <a:off x="1638300" y="2905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123825</xdr:rowOff>
    </xdr:from>
    <xdr:to>
      <xdr:col>2</xdr:col>
      <xdr:colOff>323850</xdr:colOff>
      <xdr:row>13</xdr:row>
      <xdr:rowOff>171450</xdr:rowOff>
    </xdr:to>
    <xdr:sp>
      <xdr:nvSpPr>
        <xdr:cNvPr id="10" name="PIJL-RECHTS 10"/>
        <xdr:cNvSpPr>
          <a:spLocks/>
        </xdr:cNvSpPr>
      </xdr:nvSpPr>
      <xdr:spPr>
        <a:xfrm>
          <a:off x="1628775" y="31146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104775</xdr:rowOff>
    </xdr:from>
    <xdr:to>
      <xdr:col>2</xdr:col>
      <xdr:colOff>333375</xdr:colOff>
      <xdr:row>14</xdr:row>
      <xdr:rowOff>152400</xdr:rowOff>
    </xdr:to>
    <xdr:sp>
      <xdr:nvSpPr>
        <xdr:cNvPr id="11" name="PIJL-RECHTS 11"/>
        <xdr:cNvSpPr>
          <a:spLocks/>
        </xdr:cNvSpPr>
      </xdr:nvSpPr>
      <xdr:spPr>
        <a:xfrm>
          <a:off x="1638300" y="3286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114300</xdr:rowOff>
    </xdr:from>
    <xdr:to>
      <xdr:col>2</xdr:col>
      <xdr:colOff>333375</xdr:colOff>
      <xdr:row>15</xdr:row>
      <xdr:rowOff>161925</xdr:rowOff>
    </xdr:to>
    <xdr:sp>
      <xdr:nvSpPr>
        <xdr:cNvPr id="12" name="PIJL-RECHTS 12"/>
        <xdr:cNvSpPr>
          <a:spLocks/>
        </xdr:cNvSpPr>
      </xdr:nvSpPr>
      <xdr:spPr>
        <a:xfrm>
          <a:off x="1638300" y="34861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95250</xdr:rowOff>
    </xdr:from>
    <xdr:to>
      <xdr:col>2</xdr:col>
      <xdr:colOff>333375</xdr:colOff>
      <xdr:row>16</xdr:row>
      <xdr:rowOff>142875</xdr:rowOff>
    </xdr:to>
    <xdr:sp>
      <xdr:nvSpPr>
        <xdr:cNvPr id="13" name="PIJL-RECHTS 13"/>
        <xdr:cNvSpPr>
          <a:spLocks/>
        </xdr:cNvSpPr>
      </xdr:nvSpPr>
      <xdr:spPr>
        <a:xfrm>
          <a:off x="1638300" y="36576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95250</xdr:rowOff>
    </xdr:from>
    <xdr:to>
      <xdr:col>2</xdr:col>
      <xdr:colOff>333375</xdr:colOff>
      <xdr:row>17</xdr:row>
      <xdr:rowOff>142875</xdr:rowOff>
    </xdr:to>
    <xdr:sp>
      <xdr:nvSpPr>
        <xdr:cNvPr id="14" name="PIJL-RECHTS 14"/>
        <xdr:cNvSpPr>
          <a:spLocks/>
        </xdr:cNvSpPr>
      </xdr:nvSpPr>
      <xdr:spPr>
        <a:xfrm>
          <a:off x="1638300" y="38481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104775</xdr:rowOff>
    </xdr:from>
    <xdr:to>
      <xdr:col>2</xdr:col>
      <xdr:colOff>333375</xdr:colOff>
      <xdr:row>18</xdr:row>
      <xdr:rowOff>152400</xdr:rowOff>
    </xdr:to>
    <xdr:sp>
      <xdr:nvSpPr>
        <xdr:cNvPr id="15" name="PIJL-RECHTS 15"/>
        <xdr:cNvSpPr>
          <a:spLocks/>
        </xdr:cNvSpPr>
      </xdr:nvSpPr>
      <xdr:spPr>
        <a:xfrm>
          <a:off x="1638300" y="4048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95250</xdr:rowOff>
    </xdr:from>
    <xdr:to>
      <xdr:col>2</xdr:col>
      <xdr:colOff>333375</xdr:colOff>
      <xdr:row>19</xdr:row>
      <xdr:rowOff>142875</xdr:rowOff>
    </xdr:to>
    <xdr:sp>
      <xdr:nvSpPr>
        <xdr:cNvPr id="16" name="PIJL-RECHTS 16"/>
        <xdr:cNvSpPr>
          <a:spLocks/>
        </xdr:cNvSpPr>
      </xdr:nvSpPr>
      <xdr:spPr>
        <a:xfrm>
          <a:off x="1638300" y="42291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95250</xdr:rowOff>
    </xdr:from>
    <xdr:to>
      <xdr:col>2</xdr:col>
      <xdr:colOff>323850</xdr:colOff>
      <xdr:row>20</xdr:row>
      <xdr:rowOff>142875</xdr:rowOff>
    </xdr:to>
    <xdr:sp>
      <xdr:nvSpPr>
        <xdr:cNvPr id="17" name="PIJL-RECHTS 17"/>
        <xdr:cNvSpPr>
          <a:spLocks/>
        </xdr:cNvSpPr>
      </xdr:nvSpPr>
      <xdr:spPr>
        <a:xfrm>
          <a:off x="1628775" y="44196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123825</xdr:rowOff>
    </xdr:from>
    <xdr:to>
      <xdr:col>2</xdr:col>
      <xdr:colOff>323850</xdr:colOff>
      <xdr:row>21</xdr:row>
      <xdr:rowOff>171450</xdr:rowOff>
    </xdr:to>
    <xdr:sp>
      <xdr:nvSpPr>
        <xdr:cNvPr id="18" name="PIJL-RECHTS 18"/>
        <xdr:cNvSpPr>
          <a:spLocks/>
        </xdr:cNvSpPr>
      </xdr:nvSpPr>
      <xdr:spPr>
        <a:xfrm>
          <a:off x="1628775" y="46386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104775</xdr:rowOff>
    </xdr:from>
    <xdr:to>
      <xdr:col>2</xdr:col>
      <xdr:colOff>333375</xdr:colOff>
      <xdr:row>22</xdr:row>
      <xdr:rowOff>152400</xdr:rowOff>
    </xdr:to>
    <xdr:sp>
      <xdr:nvSpPr>
        <xdr:cNvPr id="19" name="PIJL-RECHTS 19"/>
        <xdr:cNvSpPr>
          <a:spLocks/>
        </xdr:cNvSpPr>
      </xdr:nvSpPr>
      <xdr:spPr>
        <a:xfrm>
          <a:off x="1638300" y="4810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104775</xdr:rowOff>
    </xdr:from>
    <xdr:to>
      <xdr:col>2</xdr:col>
      <xdr:colOff>314325</xdr:colOff>
      <xdr:row>23</xdr:row>
      <xdr:rowOff>152400</xdr:rowOff>
    </xdr:to>
    <xdr:sp>
      <xdr:nvSpPr>
        <xdr:cNvPr id="20" name="PIJL-RECHTS 20"/>
        <xdr:cNvSpPr>
          <a:spLocks/>
        </xdr:cNvSpPr>
      </xdr:nvSpPr>
      <xdr:spPr>
        <a:xfrm>
          <a:off x="1619250" y="5000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66675</xdr:rowOff>
    </xdr:from>
    <xdr:to>
      <xdr:col>2</xdr:col>
      <xdr:colOff>333375</xdr:colOff>
      <xdr:row>4</xdr:row>
      <xdr:rowOff>114300</xdr:rowOff>
    </xdr:to>
    <xdr:sp>
      <xdr:nvSpPr>
        <xdr:cNvPr id="1" name="PIJL-RECHTS 1"/>
        <xdr:cNvSpPr>
          <a:spLocks/>
        </xdr:cNvSpPr>
      </xdr:nvSpPr>
      <xdr:spPr>
        <a:xfrm>
          <a:off x="1476375" y="15335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2</xdr:col>
      <xdr:colOff>314325</xdr:colOff>
      <xdr:row>5</xdr:row>
      <xdr:rowOff>123825</xdr:rowOff>
    </xdr:to>
    <xdr:sp>
      <xdr:nvSpPr>
        <xdr:cNvPr id="2" name="PIJL-RECHTS 2"/>
        <xdr:cNvSpPr>
          <a:spLocks/>
        </xdr:cNvSpPr>
      </xdr:nvSpPr>
      <xdr:spPr>
        <a:xfrm>
          <a:off x="1457325" y="17335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66675</xdr:rowOff>
    </xdr:from>
    <xdr:to>
      <xdr:col>2</xdr:col>
      <xdr:colOff>323850</xdr:colOff>
      <xdr:row>6</xdr:row>
      <xdr:rowOff>114300</xdr:rowOff>
    </xdr:to>
    <xdr:sp>
      <xdr:nvSpPr>
        <xdr:cNvPr id="3" name="PIJL-RECHTS 3"/>
        <xdr:cNvSpPr>
          <a:spLocks/>
        </xdr:cNvSpPr>
      </xdr:nvSpPr>
      <xdr:spPr>
        <a:xfrm>
          <a:off x="1466850" y="19145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85725</xdr:rowOff>
    </xdr:from>
    <xdr:to>
      <xdr:col>2</xdr:col>
      <xdr:colOff>333375</xdr:colOff>
      <xdr:row>7</xdr:row>
      <xdr:rowOff>133350</xdr:rowOff>
    </xdr:to>
    <xdr:sp>
      <xdr:nvSpPr>
        <xdr:cNvPr id="4" name="PIJL-RECHTS 4"/>
        <xdr:cNvSpPr>
          <a:spLocks/>
        </xdr:cNvSpPr>
      </xdr:nvSpPr>
      <xdr:spPr>
        <a:xfrm>
          <a:off x="1476375" y="21240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104775</xdr:rowOff>
    </xdr:from>
    <xdr:to>
      <xdr:col>2</xdr:col>
      <xdr:colOff>323850</xdr:colOff>
      <xdr:row>8</xdr:row>
      <xdr:rowOff>152400</xdr:rowOff>
    </xdr:to>
    <xdr:sp>
      <xdr:nvSpPr>
        <xdr:cNvPr id="5" name="PIJL-RECHTS 5"/>
        <xdr:cNvSpPr>
          <a:spLocks/>
        </xdr:cNvSpPr>
      </xdr:nvSpPr>
      <xdr:spPr>
        <a:xfrm>
          <a:off x="1466850" y="2333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85725</xdr:rowOff>
    </xdr:from>
    <xdr:to>
      <xdr:col>2</xdr:col>
      <xdr:colOff>333375</xdr:colOff>
      <xdr:row>9</xdr:row>
      <xdr:rowOff>133350</xdr:rowOff>
    </xdr:to>
    <xdr:sp>
      <xdr:nvSpPr>
        <xdr:cNvPr id="6" name="PIJL-RECHTS 6"/>
        <xdr:cNvSpPr>
          <a:spLocks/>
        </xdr:cNvSpPr>
      </xdr:nvSpPr>
      <xdr:spPr>
        <a:xfrm>
          <a:off x="1476375" y="25050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333375</xdr:colOff>
      <xdr:row>10</xdr:row>
      <xdr:rowOff>152400</xdr:rowOff>
    </xdr:to>
    <xdr:sp>
      <xdr:nvSpPr>
        <xdr:cNvPr id="7" name="PIJL-RECHTS 7"/>
        <xdr:cNvSpPr>
          <a:spLocks/>
        </xdr:cNvSpPr>
      </xdr:nvSpPr>
      <xdr:spPr>
        <a:xfrm>
          <a:off x="1476375" y="2714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104775</xdr:rowOff>
    </xdr:from>
    <xdr:to>
      <xdr:col>2</xdr:col>
      <xdr:colOff>323850</xdr:colOff>
      <xdr:row>11</xdr:row>
      <xdr:rowOff>152400</xdr:rowOff>
    </xdr:to>
    <xdr:sp>
      <xdr:nvSpPr>
        <xdr:cNvPr id="8" name="PIJL-RECHTS 8"/>
        <xdr:cNvSpPr>
          <a:spLocks/>
        </xdr:cNvSpPr>
      </xdr:nvSpPr>
      <xdr:spPr>
        <a:xfrm>
          <a:off x="1466850" y="2905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104775</xdr:rowOff>
    </xdr:from>
    <xdr:to>
      <xdr:col>2</xdr:col>
      <xdr:colOff>333375</xdr:colOff>
      <xdr:row>12</xdr:row>
      <xdr:rowOff>152400</xdr:rowOff>
    </xdr:to>
    <xdr:sp>
      <xdr:nvSpPr>
        <xdr:cNvPr id="9" name="PIJL-RECHTS 9"/>
        <xdr:cNvSpPr>
          <a:spLocks/>
        </xdr:cNvSpPr>
      </xdr:nvSpPr>
      <xdr:spPr>
        <a:xfrm>
          <a:off x="1476375" y="3095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123825</xdr:rowOff>
    </xdr:from>
    <xdr:to>
      <xdr:col>2</xdr:col>
      <xdr:colOff>323850</xdr:colOff>
      <xdr:row>13</xdr:row>
      <xdr:rowOff>171450</xdr:rowOff>
    </xdr:to>
    <xdr:sp>
      <xdr:nvSpPr>
        <xdr:cNvPr id="10" name="PIJL-RECHTS 10"/>
        <xdr:cNvSpPr>
          <a:spLocks/>
        </xdr:cNvSpPr>
      </xdr:nvSpPr>
      <xdr:spPr>
        <a:xfrm>
          <a:off x="1466850" y="33051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104775</xdr:rowOff>
    </xdr:from>
    <xdr:to>
      <xdr:col>2</xdr:col>
      <xdr:colOff>333375</xdr:colOff>
      <xdr:row>14</xdr:row>
      <xdr:rowOff>152400</xdr:rowOff>
    </xdr:to>
    <xdr:sp>
      <xdr:nvSpPr>
        <xdr:cNvPr id="11" name="PIJL-RECHTS 11"/>
        <xdr:cNvSpPr>
          <a:spLocks/>
        </xdr:cNvSpPr>
      </xdr:nvSpPr>
      <xdr:spPr>
        <a:xfrm>
          <a:off x="1476375" y="3476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114300</xdr:rowOff>
    </xdr:from>
    <xdr:to>
      <xdr:col>2</xdr:col>
      <xdr:colOff>333375</xdr:colOff>
      <xdr:row>15</xdr:row>
      <xdr:rowOff>161925</xdr:rowOff>
    </xdr:to>
    <xdr:sp>
      <xdr:nvSpPr>
        <xdr:cNvPr id="12" name="PIJL-RECHTS 12"/>
        <xdr:cNvSpPr>
          <a:spLocks/>
        </xdr:cNvSpPr>
      </xdr:nvSpPr>
      <xdr:spPr>
        <a:xfrm>
          <a:off x="1476375" y="36766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95250</xdr:rowOff>
    </xdr:from>
    <xdr:to>
      <xdr:col>2</xdr:col>
      <xdr:colOff>333375</xdr:colOff>
      <xdr:row>16</xdr:row>
      <xdr:rowOff>142875</xdr:rowOff>
    </xdr:to>
    <xdr:sp>
      <xdr:nvSpPr>
        <xdr:cNvPr id="13" name="PIJL-RECHTS 13"/>
        <xdr:cNvSpPr>
          <a:spLocks/>
        </xdr:cNvSpPr>
      </xdr:nvSpPr>
      <xdr:spPr>
        <a:xfrm>
          <a:off x="1476375" y="38481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95250</xdr:rowOff>
    </xdr:from>
    <xdr:to>
      <xdr:col>2</xdr:col>
      <xdr:colOff>333375</xdr:colOff>
      <xdr:row>17</xdr:row>
      <xdr:rowOff>142875</xdr:rowOff>
    </xdr:to>
    <xdr:sp>
      <xdr:nvSpPr>
        <xdr:cNvPr id="14" name="PIJL-RECHTS 14"/>
        <xdr:cNvSpPr>
          <a:spLocks/>
        </xdr:cNvSpPr>
      </xdr:nvSpPr>
      <xdr:spPr>
        <a:xfrm>
          <a:off x="1476375" y="40386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104775</xdr:rowOff>
    </xdr:from>
    <xdr:to>
      <xdr:col>2</xdr:col>
      <xdr:colOff>333375</xdr:colOff>
      <xdr:row>18</xdr:row>
      <xdr:rowOff>152400</xdr:rowOff>
    </xdr:to>
    <xdr:sp>
      <xdr:nvSpPr>
        <xdr:cNvPr id="15" name="PIJL-RECHTS 15"/>
        <xdr:cNvSpPr>
          <a:spLocks/>
        </xdr:cNvSpPr>
      </xdr:nvSpPr>
      <xdr:spPr>
        <a:xfrm>
          <a:off x="1476375" y="4238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95250</xdr:rowOff>
    </xdr:from>
    <xdr:to>
      <xdr:col>2</xdr:col>
      <xdr:colOff>333375</xdr:colOff>
      <xdr:row>19</xdr:row>
      <xdr:rowOff>142875</xdr:rowOff>
    </xdr:to>
    <xdr:sp>
      <xdr:nvSpPr>
        <xdr:cNvPr id="16" name="PIJL-RECHTS 16"/>
        <xdr:cNvSpPr>
          <a:spLocks/>
        </xdr:cNvSpPr>
      </xdr:nvSpPr>
      <xdr:spPr>
        <a:xfrm>
          <a:off x="1476375" y="44196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95250</xdr:rowOff>
    </xdr:from>
    <xdr:to>
      <xdr:col>2</xdr:col>
      <xdr:colOff>323850</xdr:colOff>
      <xdr:row>20</xdr:row>
      <xdr:rowOff>142875</xdr:rowOff>
    </xdr:to>
    <xdr:sp>
      <xdr:nvSpPr>
        <xdr:cNvPr id="17" name="PIJL-RECHTS 17"/>
        <xdr:cNvSpPr>
          <a:spLocks/>
        </xdr:cNvSpPr>
      </xdr:nvSpPr>
      <xdr:spPr>
        <a:xfrm>
          <a:off x="1466850" y="46101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123825</xdr:rowOff>
    </xdr:from>
    <xdr:to>
      <xdr:col>2</xdr:col>
      <xdr:colOff>323850</xdr:colOff>
      <xdr:row>21</xdr:row>
      <xdr:rowOff>171450</xdr:rowOff>
    </xdr:to>
    <xdr:sp>
      <xdr:nvSpPr>
        <xdr:cNvPr id="18" name="PIJL-RECHTS 18"/>
        <xdr:cNvSpPr>
          <a:spLocks/>
        </xdr:cNvSpPr>
      </xdr:nvSpPr>
      <xdr:spPr>
        <a:xfrm>
          <a:off x="1466850" y="48291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104775</xdr:rowOff>
    </xdr:from>
    <xdr:to>
      <xdr:col>2</xdr:col>
      <xdr:colOff>333375</xdr:colOff>
      <xdr:row>22</xdr:row>
      <xdr:rowOff>152400</xdr:rowOff>
    </xdr:to>
    <xdr:sp>
      <xdr:nvSpPr>
        <xdr:cNvPr id="19" name="PIJL-RECHTS 19"/>
        <xdr:cNvSpPr>
          <a:spLocks/>
        </xdr:cNvSpPr>
      </xdr:nvSpPr>
      <xdr:spPr>
        <a:xfrm>
          <a:off x="1476375" y="5000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104775</xdr:rowOff>
    </xdr:from>
    <xdr:to>
      <xdr:col>2</xdr:col>
      <xdr:colOff>314325</xdr:colOff>
      <xdr:row>23</xdr:row>
      <xdr:rowOff>152400</xdr:rowOff>
    </xdr:to>
    <xdr:sp>
      <xdr:nvSpPr>
        <xdr:cNvPr id="20" name="PIJL-RECHTS 20"/>
        <xdr:cNvSpPr>
          <a:spLocks/>
        </xdr:cNvSpPr>
      </xdr:nvSpPr>
      <xdr:spPr>
        <a:xfrm>
          <a:off x="1457325" y="5191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66675</xdr:rowOff>
    </xdr:from>
    <xdr:to>
      <xdr:col>1</xdr:col>
      <xdr:colOff>333375</xdr:colOff>
      <xdr:row>4</xdr:row>
      <xdr:rowOff>114300</xdr:rowOff>
    </xdr:to>
    <xdr:sp>
      <xdr:nvSpPr>
        <xdr:cNvPr id="1" name="PIJL-RECHTS 41"/>
        <xdr:cNvSpPr>
          <a:spLocks/>
        </xdr:cNvSpPr>
      </xdr:nvSpPr>
      <xdr:spPr>
        <a:xfrm>
          <a:off x="790575" y="1343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314325</xdr:colOff>
      <xdr:row>5</xdr:row>
      <xdr:rowOff>123825</xdr:rowOff>
    </xdr:to>
    <xdr:sp>
      <xdr:nvSpPr>
        <xdr:cNvPr id="2" name="PIJL-RECHTS 42"/>
        <xdr:cNvSpPr>
          <a:spLocks/>
        </xdr:cNvSpPr>
      </xdr:nvSpPr>
      <xdr:spPr>
        <a:xfrm>
          <a:off x="771525" y="15430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66675</xdr:rowOff>
    </xdr:from>
    <xdr:to>
      <xdr:col>1</xdr:col>
      <xdr:colOff>323850</xdr:colOff>
      <xdr:row>6</xdr:row>
      <xdr:rowOff>114300</xdr:rowOff>
    </xdr:to>
    <xdr:sp>
      <xdr:nvSpPr>
        <xdr:cNvPr id="3" name="PIJL-RECHTS 43"/>
        <xdr:cNvSpPr>
          <a:spLocks/>
        </xdr:cNvSpPr>
      </xdr:nvSpPr>
      <xdr:spPr>
        <a:xfrm>
          <a:off x="781050" y="1724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85725</xdr:rowOff>
    </xdr:from>
    <xdr:to>
      <xdr:col>1</xdr:col>
      <xdr:colOff>333375</xdr:colOff>
      <xdr:row>7</xdr:row>
      <xdr:rowOff>133350</xdr:rowOff>
    </xdr:to>
    <xdr:sp>
      <xdr:nvSpPr>
        <xdr:cNvPr id="4" name="PIJL-RECHTS 44"/>
        <xdr:cNvSpPr>
          <a:spLocks/>
        </xdr:cNvSpPr>
      </xdr:nvSpPr>
      <xdr:spPr>
        <a:xfrm>
          <a:off x="790575" y="19335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104775</xdr:rowOff>
    </xdr:from>
    <xdr:to>
      <xdr:col>1</xdr:col>
      <xdr:colOff>323850</xdr:colOff>
      <xdr:row>8</xdr:row>
      <xdr:rowOff>152400</xdr:rowOff>
    </xdr:to>
    <xdr:sp>
      <xdr:nvSpPr>
        <xdr:cNvPr id="5" name="PIJL-RECHTS 45"/>
        <xdr:cNvSpPr>
          <a:spLocks/>
        </xdr:cNvSpPr>
      </xdr:nvSpPr>
      <xdr:spPr>
        <a:xfrm>
          <a:off x="781050" y="2143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85725</xdr:rowOff>
    </xdr:from>
    <xdr:to>
      <xdr:col>1</xdr:col>
      <xdr:colOff>333375</xdr:colOff>
      <xdr:row>9</xdr:row>
      <xdr:rowOff>133350</xdr:rowOff>
    </xdr:to>
    <xdr:sp>
      <xdr:nvSpPr>
        <xdr:cNvPr id="6" name="PIJL-RECHTS 46"/>
        <xdr:cNvSpPr>
          <a:spLocks/>
        </xdr:cNvSpPr>
      </xdr:nvSpPr>
      <xdr:spPr>
        <a:xfrm>
          <a:off x="790575" y="23145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10</xdr:row>
      <xdr:rowOff>104775</xdr:rowOff>
    </xdr:from>
    <xdr:to>
      <xdr:col>1</xdr:col>
      <xdr:colOff>333375</xdr:colOff>
      <xdr:row>10</xdr:row>
      <xdr:rowOff>152400</xdr:rowOff>
    </xdr:to>
    <xdr:sp>
      <xdr:nvSpPr>
        <xdr:cNvPr id="7" name="PIJL-RECHTS 47"/>
        <xdr:cNvSpPr>
          <a:spLocks/>
        </xdr:cNvSpPr>
      </xdr:nvSpPr>
      <xdr:spPr>
        <a:xfrm>
          <a:off x="790575" y="2524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104775</xdr:rowOff>
    </xdr:from>
    <xdr:to>
      <xdr:col>1</xdr:col>
      <xdr:colOff>323850</xdr:colOff>
      <xdr:row>11</xdr:row>
      <xdr:rowOff>152400</xdr:rowOff>
    </xdr:to>
    <xdr:sp>
      <xdr:nvSpPr>
        <xdr:cNvPr id="8" name="PIJL-RECHTS 48"/>
        <xdr:cNvSpPr>
          <a:spLocks/>
        </xdr:cNvSpPr>
      </xdr:nvSpPr>
      <xdr:spPr>
        <a:xfrm>
          <a:off x="781050" y="2714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104775</xdr:rowOff>
    </xdr:from>
    <xdr:to>
      <xdr:col>1</xdr:col>
      <xdr:colOff>333375</xdr:colOff>
      <xdr:row>12</xdr:row>
      <xdr:rowOff>152400</xdr:rowOff>
    </xdr:to>
    <xdr:sp>
      <xdr:nvSpPr>
        <xdr:cNvPr id="9" name="PIJL-RECHTS 49"/>
        <xdr:cNvSpPr>
          <a:spLocks/>
        </xdr:cNvSpPr>
      </xdr:nvSpPr>
      <xdr:spPr>
        <a:xfrm>
          <a:off x="790575" y="2905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123825</xdr:rowOff>
    </xdr:from>
    <xdr:to>
      <xdr:col>1</xdr:col>
      <xdr:colOff>323850</xdr:colOff>
      <xdr:row>13</xdr:row>
      <xdr:rowOff>171450</xdr:rowOff>
    </xdr:to>
    <xdr:sp>
      <xdr:nvSpPr>
        <xdr:cNvPr id="10" name="PIJL-RECHTS 50"/>
        <xdr:cNvSpPr>
          <a:spLocks/>
        </xdr:cNvSpPr>
      </xdr:nvSpPr>
      <xdr:spPr>
        <a:xfrm>
          <a:off x="781050" y="31146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14</xdr:row>
      <xdr:rowOff>104775</xdr:rowOff>
    </xdr:from>
    <xdr:to>
      <xdr:col>1</xdr:col>
      <xdr:colOff>333375</xdr:colOff>
      <xdr:row>14</xdr:row>
      <xdr:rowOff>152400</xdr:rowOff>
    </xdr:to>
    <xdr:sp>
      <xdr:nvSpPr>
        <xdr:cNvPr id="11" name="PIJL-RECHTS 51"/>
        <xdr:cNvSpPr>
          <a:spLocks/>
        </xdr:cNvSpPr>
      </xdr:nvSpPr>
      <xdr:spPr>
        <a:xfrm>
          <a:off x="790575" y="3286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15</xdr:row>
      <xdr:rowOff>114300</xdr:rowOff>
    </xdr:from>
    <xdr:to>
      <xdr:col>1</xdr:col>
      <xdr:colOff>333375</xdr:colOff>
      <xdr:row>15</xdr:row>
      <xdr:rowOff>161925</xdr:rowOff>
    </xdr:to>
    <xdr:sp>
      <xdr:nvSpPr>
        <xdr:cNvPr id="12" name="PIJL-RECHTS 52"/>
        <xdr:cNvSpPr>
          <a:spLocks/>
        </xdr:cNvSpPr>
      </xdr:nvSpPr>
      <xdr:spPr>
        <a:xfrm>
          <a:off x="790575" y="34861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16</xdr:row>
      <xdr:rowOff>95250</xdr:rowOff>
    </xdr:from>
    <xdr:to>
      <xdr:col>1</xdr:col>
      <xdr:colOff>333375</xdr:colOff>
      <xdr:row>16</xdr:row>
      <xdr:rowOff>142875</xdr:rowOff>
    </xdr:to>
    <xdr:sp>
      <xdr:nvSpPr>
        <xdr:cNvPr id="13" name="PIJL-RECHTS 53"/>
        <xdr:cNvSpPr>
          <a:spLocks/>
        </xdr:cNvSpPr>
      </xdr:nvSpPr>
      <xdr:spPr>
        <a:xfrm>
          <a:off x="790575" y="36576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17</xdr:row>
      <xdr:rowOff>95250</xdr:rowOff>
    </xdr:from>
    <xdr:to>
      <xdr:col>1</xdr:col>
      <xdr:colOff>333375</xdr:colOff>
      <xdr:row>17</xdr:row>
      <xdr:rowOff>142875</xdr:rowOff>
    </xdr:to>
    <xdr:sp>
      <xdr:nvSpPr>
        <xdr:cNvPr id="14" name="PIJL-RECHTS 54"/>
        <xdr:cNvSpPr>
          <a:spLocks/>
        </xdr:cNvSpPr>
      </xdr:nvSpPr>
      <xdr:spPr>
        <a:xfrm>
          <a:off x="790575" y="38481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18</xdr:row>
      <xdr:rowOff>104775</xdr:rowOff>
    </xdr:from>
    <xdr:to>
      <xdr:col>1</xdr:col>
      <xdr:colOff>333375</xdr:colOff>
      <xdr:row>18</xdr:row>
      <xdr:rowOff>152400</xdr:rowOff>
    </xdr:to>
    <xdr:sp>
      <xdr:nvSpPr>
        <xdr:cNvPr id="15" name="PIJL-RECHTS 55"/>
        <xdr:cNvSpPr>
          <a:spLocks/>
        </xdr:cNvSpPr>
      </xdr:nvSpPr>
      <xdr:spPr>
        <a:xfrm>
          <a:off x="790575" y="4048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19</xdr:row>
      <xdr:rowOff>95250</xdr:rowOff>
    </xdr:from>
    <xdr:to>
      <xdr:col>1</xdr:col>
      <xdr:colOff>333375</xdr:colOff>
      <xdr:row>19</xdr:row>
      <xdr:rowOff>142875</xdr:rowOff>
    </xdr:to>
    <xdr:sp>
      <xdr:nvSpPr>
        <xdr:cNvPr id="16" name="PIJL-RECHTS 56"/>
        <xdr:cNvSpPr>
          <a:spLocks/>
        </xdr:cNvSpPr>
      </xdr:nvSpPr>
      <xdr:spPr>
        <a:xfrm>
          <a:off x="790575" y="42291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95250</xdr:rowOff>
    </xdr:from>
    <xdr:to>
      <xdr:col>1</xdr:col>
      <xdr:colOff>323850</xdr:colOff>
      <xdr:row>20</xdr:row>
      <xdr:rowOff>142875</xdr:rowOff>
    </xdr:to>
    <xdr:sp>
      <xdr:nvSpPr>
        <xdr:cNvPr id="17" name="PIJL-RECHTS 57"/>
        <xdr:cNvSpPr>
          <a:spLocks/>
        </xdr:cNvSpPr>
      </xdr:nvSpPr>
      <xdr:spPr>
        <a:xfrm>
          <a:off x="781050" y="44196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21</xdr:row>
      <xdr:rowOff>123825</xdr:rowOff>
    </xdr:from>
    <xdr:to>
      <xdr:col>1</xdr:col>
      <xdr:colOff>323850</xdr:colOff>
      <xdr:row>21</xdr:row>
      <xdr:rowOff>171450</xdr:rowOff>
    </xdr:to>
    <xdr:sp>
      <xdr:nvSpPr>
        <xdr:cNvPr id="18" name="PIJL-RECHTS 58"/>
        <xdr:cNvSpPr>
          <a:spLocks/>
        </xdr:cNvSpPr>
      </xdr:nvSpPr>
      <xdr:spPr>
        <a:xfrm>
          <a:off x="781050" y="46386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22</xdr:row>
      <xdr:rowOff>104775</xdr:rowOff>
    </xdr:from>
    <xdr:to>
      <xdr:col>1</xdr:col>
      <xdr:colOff>333375</xdr:colOff>
      <xdr:row>22</xdr:row>
      <xdr:rowOff>152400</xdr:rowOff>
    </xdr:to>
    <xdr:sp>
      <xdr:nvSpPr>
        <xdr:cNvPr id="19" name="PIJL-RECHTS 59"/>
        <xdr:cNvSpPr>
          <a:spLocks/>
        </xdr:cNvSpPr>
      </xdr:nvSpPr>
      <xdr:spPr>
        <a:xfrm>
          <a:off x="790575" y="4810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104775</xdr:rowOff>
    </xdr:from>
    <xdr:to>
      <xdr:col>1</xdr:col>
      <xdr:colOff>314325</xdr:colOff>
      <xdr:row>23</xdr:row>
      <xdr:rowOff>152400</xdr:rowOff>
    </xdr:to>
    <xdr:sp>
      <xdr:nvSpPr>
        <xdr:cNvPr id="20" name="PIJL-RECHTS 60"/>
        <xdr:cNvSpPr>
          <a:spLocks/>
        </xdr:cNvSpPr>
      </xdr:nvSpPr>
      <xdr:spPr>
        <a:xfrm>
          <a:off x="771525" y="5000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tabSelected="1" zoomScalePageLayoutView="0" workbookViewId="0" topLeftCell="A1">
      <selection activeCell="B2" sqref="B2:D2"/>
    </sheetView>
  </sheetViews>
  <sheetFormatPr defaultColWidth="9.140625" defaultRowHeight="15"/>
  <cols>
    <col min="1" max="1" width="3.421875" style="0" customWidth="1"/>
    <col min="2" max="2" width="19.00390625" style="0" customWidth="1"/>
    <col min="3" max="3" width="5.7109375" style="7" customWidth="1"/>
    <col min="4" max="4" width="20.57421875" style="0" customWidth="1"/>
    <col min="5" max="5" width="26.7109375" style="0" bestFit="1" customWidth="1"/>
    <col min="6" max="6" width="25.421875" style="11" customWidth="1"/>
    <col min="7" max="7" width="15.28125" style="0" hidden="1" customWidth="1"/>
    <col min="8" max="8" width="21.7109375" style="0" bestFit="1" customWidth="1"/>
  </cols>
  <sheetData>
    <row r="1" ht="15.75" thickBot="1"/>
    <row r="2" spans="2:8" ht="33" thickBot="1" thickTop="1">
      <c r="B2" s="18" t="s">
        <v>26</v>
      </c>
      <c r="C2" s="18"/>
      <c r="D2" s="18"/>
      <c r="E2" s="14" t="s">
        <v>2</v>
      </c>
      <c r="F2" s="19"/>
      <c r="G2" s="20"/>
      <c r="H2" s="21"/>
    </row>
    <row r="3" spans="2:6" ht="21.75" thickTop="1">
      <c r="B3" s="3" t="s">
        <v>3</v>
      </c>
      <c r="C3" s="6"/>
      <c r="D3" s="4"/>
      <c r="E3" s="5"/>
      <c r="F3" s="12"/>
    </row>
    <row r="4" spans="5:9" ht="30" customHeight="1">
      <c r="E4" s="1"/>
      <c r="F4" s="13" t="s">
        <v>4</v>
      </c>
      <c r="G4" s="8"/>
      <c r="H4" s="8"/>
      <c r="I4" s="8"/>
    </row>
    <row r="5" spans="1:8" ht="19.5" customHeight="1">
      <c r="A5">
        <v>1</v>
      </c>
      <c r="B5" s="22" t="s">
        <v>6</v>
      </c>
      <c r="D5" s="11"/>
      <c r="E5" s="10">
        <f>IF(D5="","",IF(B5=D5,"juist","fout"))</f>
      </c>
      <c r="G5">
        <f aca="true" t="shared" si="0" ref="G5:G24">IF(E5="",0,IF(E5="fout",0,1))</f>
        <v>0</v>
      </c>
      <c r="H5" s="1">
        <f aca="true" t="shared" si="1" ref="H5:H24">IF(F5="","",IF(F5=B5,"juist","fout"))</f>
      </c>
    </row>
    <row r="6" spans="1:8" ht="19.5" customHeight="1">
      <c r="A6">
        <v>2</v>
      </c>
      <c r="B6" s="22" t="s">
        <v>7</v>
      </c>
      <c r="D6" s="11"/>
      <c r="E6" s="1">
        <f>IF(D6="","",IF(B6=D6,"knap","fout"))</f>
      </c>
      <c r="G6">
        <f t="shared" si="0"/>
        <v>0</v>
      </c>
      <c r="H6" s="1">
        <f t="shared" si="1"/>
      </c>
    </row>
    <row r="7" spans="1:8" ht="19.5" customHeight="1">
      <c r="A7">
        <v>3</v>
      </c>
      <c r="B7" s="22" t="s">
        <v>8</v>
      </c>
      <c r="D7" s="11"/>
      <c r="E7" s="1">
        <f>IF(D7="","",IF(B7=D7,"ok","fout"))</f>
      </c>
      <c r="G7">
        <f t="shared" si="0"/>
        <v>0</v>
      </c>
      <c r="H7" s="1">
        <f t="shared" si="1"/>
      </c>
    </row>
    <row r="8" spans="1:8" ht="19.5" customHeight="1">
      <c r="A8">
        <v>4</v>
      </c>
      <c r="B8" s="22" t="s">
        <v>9</v>
      </c>
      <c r="D8" s="11"/>
      <c r="E8" s="1">
        <f>IF(D8="","",IF(B8=D8,"fijn","fout"))</f>
      </c>
      <c r="G8">
        <f t="shared" si="0"/>
        <v>0</v>
      </c>
      <c r="H8" s="1">
        <f t="shared" si="1"/>
      </c>
    </row>
    <row r="9" spans="1:8" ht="19.5" customHeight="1">
      <c r="A9">
        <v>5</v>
      </c>
      <c r="B9" s="22" t="s">
        <v>10</v>
      </c>
      <c r="D9" s="11"/>
      <c r="E9" s="1">
        <f>IF(D9="","",IF(B9=D9,"juist","fout"))</f>
      </c>
      <c r="G9">
        <f t="shared" si="0"/>
        <v>0</v>
      </c>
      <c r="H9" s="1">
        <f t="shared" si="1"/>
      </c>
    </row>
    <row r="10" spans="1:8" ht="19.5" customHeight="1">
      <c r="A10">
        <v>6</v>
      </c>
      <c r="B10" s="22" t="s">
        <v>11</v>
      </c>
      <c r="D10" s="11"/>
      <c r="E10" s="1">
        <f>IF(D10="","",IF(B10=D10,"goed","fout"))</f>
      </c>
      <c r="G10">
        <f t="shared" si="0"/>
        <v>0</v>
      </c>
      <c r="H10" s="1">
        <f t="shared" si="1"/>
      </c>
    </row>
    <row r="11" spans="1:8" ht="19.5" customHeight="1">
      <c r="A11">
        <v>7</v>
      </c>
      <c r="B11" s="22" t="s">
        <v>12</v>
      </c>
      <c r="D11" s="11"/>
      <c r="E11" s="1">
        <f>IF(D11="","",IF(B11=D11,"bravo","fout"))</f>
      </c>
      <c r="G11">
        <f t="shared" si="0"/>
        <v>0</v>
      </c>
      <c r="H11" s="1">
        <f t="shared" si="1"/>
      </c>
    </row>
    <row r="12" spans="1:8" ht="19.5" customHeight="1">
      <c r="A12">
        <v>8</v>
      </c>
      <c r="B12" s="22" t="s">
        <v>13</v>
      </c>
      <c r="D12" s="11"/>
      <c r="E12" s="1">
        <f>IF(D12="","",IF(B12=D12,"waw","fout"))</f>
      </c>
      <c r="G12">
        <f t="shared" si="0"/>
        <v>0</v>
      </c>
      <c r="H12" s="1">
        <f t="shared" si="1"/>
      </c>
    </row>
    <row r="13" spans="1:8" ht="19.5" customHeight="1">
      <c r="A13">
        <v>9</v>
      </c>
      <c r="B13" s="22" t="s">
        <v>14</v>
      </c>
      <c r="D13" s="11"/>
      <c r="E13" s="9">
        <f>IF(D13="","",IF(B13=D13,"reuze","fout"))</f>
      </c>
      <c r="G13">
        <f t="shared" si="0"/>
        <v>0</v>
      </c>
      <c r="H13" s="1">
        <f t="shared" si="1"/>
      </c>
    </row>
    <row r="14" spans="1:8" ht="19.5" customHeight="1">
      <c r="A14">
        <v>10</v>
      </c>
      <c r="B14" s="22" t="s">
        <v>15</v>
      </c>
      <c r="D14" s="11"/>
      <c r="E14" s="9">
        <f>IF(D14="","",IF(B14=D14,"super","fout"))</f>
      </c>
      <c r="G14">
        <f t="shared" si="0"/>
        <v>0</v>
      </c>
      <c r="H14" s="1">
        <f t="shared" si="1"/>
      </c>
    </row>
    <row r="15" spans="1:8" ht="19.5" customHeight="1">
      <c r="A15">
        <v>11</v>
      </c>
      <c r="B15" s="22" t="s">
        <v>16</v>
      </c>
      <c r="D15" s="11"/>
      <c r="E15" s="9">
        <f>IF(D15="","",IF(B15=D15,"perfect","fout"))</f>
      </c>
      <c r="G15">
        <f t="shared" si="0"/>
        <v>0</v>
      </c>
      <c r="H15" s="1">
        <f t="shared" si="1"/>
      </c>
    </row>
    <row r="16" spans="1:8" ht="19.5" customHeight="1">
      <c r="A16">
        <v>12</v>
      </c>
      <c r="B16" s="22" t="s">
        <v>17</v>
      </c>
      <c r="D16" s="11"/>
      <c r="E16" s="9">
        <f>IF(D16="","",IF(B16=D16,"kei goed","fout"))</f>
      </c>
      <c r="G16">
        <f t="shared" si="0"/>
        <v>0</v>
      </c>
      <c r="H16" s="1">
        <f t="shared" si="1"/>
      </c>
    </row>
    <row r="17" spans="1:8" ht="19.5" customHeight="1">
      <c r="A17">
        <v>13</v>
      </c>
      <c r="B17" s="22" t="s">
        <v>18</v>
      </c>
      <c r="D17" s="11"/>
      <c r="E17" s="9">
        <f>IF(D17="","",IF(B17=D17,"knap","fout"))</f>
      </c>
      <c r="G17">
        <f t="shared" si="0"/>
        <v>0</v>
      </c>
      <c r="H17" s="1">
        <f t="shared" si="1"/>
      </c>
    </row>
    <row r="18" spans="1:8" ht="19.5" customHeight="1">
      <c r="A18">
        <v>14</v>
      </c>
      <c r="B18" s="22" t="s">
        <v>19</v>
      </c>
      <c r="D18" s="11"/>
      <c r="E18" s="9">
        <f>IF(D18="","",IF(B18=D18,"ok","fout"))</f>
      </c>
      <c r="G18">
        <f t="shared" si="0"/>
        <v>0</v>
      </c>
      <c r="H18" s="1">
        <f t="shared" si="1"/>
      </c>
    </row>
    <row r="19" spans="1:8" ht="19.5" customHeight="1">
      <c r="A19">
        <v>15</v>
      </c>
      <c r="B19" s="22" t="s">
        <v>20</v>
      </c>
      <c r="D19" s="11"/>
      <c r="E19" s="9">
        <f>IF(D19="","",IF(B19=D19,"ook goed","fout"))</f>
      </c>
      <c r="G19">
        <f t="shared" si="0"/>
        <v>0</v>
      </c>
      <c r="H19" s="1">
        <f t="shared" si="1"/>
      </c>
    </row>
    <row r="20" spans="1:8" ht="19.5" customHeight="1">
      <c r="A20">
        <v>16</v>
      </c>
      <c r="B20" s="22" t="s">
        <v>21</v>
      </c>
      <c r="D20" s="11"/>
      <c r="E20" s="9">
        <f>IF(D20="","",IF(B20=D20,"bravo","fout"))</f>
      </c>
      <c r="G20">
        <f t="shared" si="0"/>
        <v>0</v>
      </c>
      <c r="H20" s="1">
        <f t="shared" si="1"/>
      </c>
    </row>
    <row r="21" spans="1:8" ht="19.5" customHeight="1">
      <c r="A21">
        <v>17</v>
      </c>
      <c r="B21" s="22" t="s">
        <v>22</v>
      </c>
      <c r="D21" s="11"/>
      <c r="E21" s="9">
        <f>IF(D21="","",IF(B21=D21,"fijn","fout"))</f>
      </c>
      <c r="G21">
        <f t="shared" si="0"/>
        <v>0</v>
      </c>
      <c r="H21" s="1">
        <f t="shared" si="1"/>
      </c>
    </row>
    <row r="22" spans="1:8" ht="19.5" customHeight="1">
      <c r="A22">
        <v>18</v>
      </c>
      <c r="B22" s="22" t="s">
        <v>23</v>
      </c>
      <c r="D22" s="11"/>
      <c r="E22" s="9">
        <f>IF(D22="","",IF(B22=D22,"olé","fout"))</f>
      </c>
      <c r="G22">
        <f t="shared" si="0"/>
        <v>0</v>
      </c>
      <c r="H22" s="1">
        <f t="shared" si="1"/>
      </c>
    </row>
    <row r="23" spans="1:8" ht="19.5" customHeight="1">
      <c r="A23">
        <v>19</v>
      </c>
      <c r="B23" s="22" t="s">
        <v>24</v>
      </c>
      <c r="D23" s="11"/>
      <c r="E23" s="9">
        <f>IF(D23="","",IF(B23=D23,"keigoed","fout"))</f>
      </c>
      <c r="G23">
        <f t="shared" si="0"/>
        <v>0</v>
      </c>
      <c r="H23" s="1">
        <f t="shared" si="1"/>
      </c>
    </row>
    <row r="24" spans="1:8" ht="19.5" customHeight="1">
      <c r="A24">
        <v>20</v>
      </c>
      <c r="B24" s="22" t="s">
        <v>25</v>
      </c>
      <c r="D24" s="11"/>
      <c r="E24" s="9">
        <f>IF(D24="","",IF(B24=D24,"ok","fout"))</f>
      </c>
      <c r="G24">
        <f t="shared" si="0"/>
        <v>0</v>
      </c>
      <c r="H24" s="1">
        <f t="shared" si="1"/>
      </c>
    </row>
    <row r="25" ht="19.5" customHeight="1"/>
    <row r="26" ht="19.5" customHeight="1"/>
    <row r="27" ht="19.5" customHeight="1"/>
    <row r="28" ht="15.75" thickBot="1">
      <c r="B28" s="2" t="s">
        <v>0</v>
      </c>
    </row>
    <row r="29" spans="2:4" ht="16.5" thickBot="1" thickTop="1">
      <c r="B29" s="15">
        <f>SUM(G5:G24)</f>
        <v>0</v>
      </c>
      <c r="C29" s="16" t="s">
        <v>1</v>
      </c>
      <c r="D29" s="17">
        <v>20</v>
      </c>
    </row>
    <row r="30" ht="15.75" thickTop="1"/>
  </sheetData>
  <sheetProtection password="D473" sheet="1"/>
  <mergeCells count="2">
    <mergeCell ref="B2:D2"/>
    <mergeCell ref="F2:H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5.57421875" style="0" customWidth="1"/>
    <col min="2" max="2" width="16.28125" style="0" customWidth="1"/>
    <col min="4" max="4" width="18.28125" style="0" customWidth="1"/>
    <col min="5" max="5" width="16.8515625" style="0" customWidth="1"/>
    <col min="6" max="6" width="23.00390625" style="0" customWidth="1"/>
    <col min="7" max="7" width="4.7109375" style="0" customWidth="1"/>
    <col min="8" max="8" width="18.421875" style="0" customWidth="1"/>
  </cols>
  <sheetData>
    <row r="1" spans="3:6" ht="15.75" thickBot="1">
      <c r="C1" s="7"/>
      <c r="F1" s="11"/>
    </row>
    <row r="2" spans="2:8" ht="33" thickBot="1" thickTop="1">
      <c r="B2" s="18" t="s">
        <v>47</v>
      </c>
      <c r="C2" s="18"/>
      <c r="D2" s="18"/>
      <c r="E2" s="14" t="s">
        <v>2</v>
      </c>
      <c r="F2" s="19"/>
      <c r="G2" s="20"/>
      <c r="H2" s="21"/>
    </row>
    <row r="3" spans="2:6" ht="21.75" thickTop="1">
      <c r="B3" s="3" t="s">
        <v>3</v>
      </c>
      <c r="C3" s="6"/>
      <c r="D3" s="4"/>
      <c r="E3" s="5"/>
      <c r="F3" s="12"/>
    </row>
    <row r="4" spans="3:8" ht="30">
      <c r="C4" s="7"/>
      <c r="E4" s="1"/>
      <c r="F4" s="13" t="s">
        <v>4</v>
      </c>
      <c r="G4" s="8"/>
      <c r="H4" s="8"/>
    </row>
    <row r="5" spans="1:8" ht="15">
      <c r="A5">
        <v>1</v>
      </c>
      <c r="B5" s="22" t="s">
        <v>27</v>
      </c>
      <c r="C5" s="7"/>
      <c r="D5" s="11"/>
      <c r="E5" s="10">
        <f>IF(D5="","",IF(B5=D5,"juist","fout"))</f>
      </c>
      <c r="F5" s="11"/>
      <c r="G5">
        <f aca="true" t="shared" si="0" ref="G5:G24">IF(E5="",0,IF(E5="fout",0,1))</f>
        <v>0</v>
      </c>
      <c r="H5" s="1">
        <f aca="true" t="shared" si="1" ref="H5:H24">IF(F5="","",IF(F5=B5,"juist","fout"))</f>
      </c>
    </row>
    <row r="6" spans="1:8" ht="15">
      <c r="A6">
        <v>2</v>
      </c>
      <c r="B6" s="22" t="s">
        <v>28</v>
      </c>
      <c r="C6" s="7"/>
      <c r="D6" s="11"/>
      <c r="E6" s="1">
        <f>IF(D6="","",IF(B6=D6,"knap","fout"))</f>
      </c>
      <c r="F6" s="11"/>
      <c r="G6">
        <f t="shared" si="0"/>
        <v>0</v>
      </c>
      <c r="H6" s="1">
        <f t="shared" si="1"/>
      </c>
    </row>
    <row r="7" spans="1:8" ht="15">
      <c r="A7">
        <v>3</v>
      </c>
      <c r="B7" s="22" t="s">
        <v>29</v>
      </c>
      <c r="C7" s="7"/>
      <c r="D7" s="11"/>
      <c r="E7" s="1">
        <f>IF(D7="","",IF(B7=D7,"ok","fout"))</f>
      </c>
      <c r="F7" s="11"/>
      <c r="G7">
        <f t="shared" si="0"/>
        <v>0</v>
      </c>
      <c r="H7" s="1">
        <f t="shared" si="1"/>
      </c>
    </row>
    <row r="8" spans="1:8" ht="15">
      <c r="A8">
        <v>4</v>
      </c>
      <c r="B8" s="22" t="s">
        <v>30</v>
      </c>
      <c r="C8" s="7"/>
      <c r="D8" s="11"/>
      <c r="E8" s="1">
        <f>IF(D8="","",IF(B8=D8,"fijn","fout"))</f>
      </c>
      <c r="F8" s="11"/>
      <c r="G8">
        <f t="shared" si="0"/>
        <v>0</v>
      </c>
      <c r="H8" s="1">
        <f t="shared" si="1"/>
      </c>
    </row>
    <row r="9" spans="1:8" ht="15">
      <c r="A9">
        <v>5</v>
      </c>
      <c r="B9" s="22" t="s">
        <v>31</v>
      </c>
      <c r="C9" s="7"/>
      <c r="D9" s="11"/>
      <c r="E9" s="1">
        <f>IF(D9="","",IF(B9=D9,"juist","fout"))</f>
      </c>
      <c r="F9" s="11"/>
      <c r="G9">
        <f t="shared" si="0"/>
        <v>0</v>
      </c>
      <c r="H9" s="1">
        <f t="shared" si="1"/>
      </c>
    </row>
    <row r="10" spans="1:8" ht="15">
      <c r="A10">
        <v>6</v>
      </c>
      <c r="B10" s="22" t="s">
        <v>32</v>
      </c>
      <c r="C10" s="7"/>
      <c r="D10" s="11"/>
      <c r="E10" s="1">
        <f>IF(D10="","",IF(B10=D10,"goed","fout"))</f>
      </c>
      <c r="F10" s="11"/>
      <c r="G10">
        <f t="shared" si="0"/>
        <v>0</v>
      </c>
      <c r="H10" s="1">
        <f t="shared" si="1"/>
      </c>
    </row>
    <row r="11" spans="1:8" ht="15">
      <c r="A11">
        <v>7</v>
      </c>
      <c r="B11" s="22" t="s">
        <v>33</v>
      </c>
      <c r="C11" s="7"/>
      <c r="D11" s="11"/>
      <c r="E11" s="1">
        <f>IF(D11="","",IF(B11=D11,"bravo","fout"))</f>
      </c>
      <c r="F11" s="11"/>
      <c r="G11">
        <f t="shared" si="0"/>
        <v>0</v>
      </c>
      <c r="H11" s="1">
        <f t="shared" si="1"/>
      </c>
    </row>
    <row r="12" spans="1:8" ht="15">
      <c r="A12">
        <v>8</v>
      </c>
      <c r="B12" s="22" t="s">
        <v>34</v>
      </c>
      <c r="C12" s="7"/>
      <c r="D12" s="11"/>
      <c r="E12" s="1">
        <f>IF(D12="","",IF(B12=D12,"waw","fout"))</f>
      </c>
      <c r="F12" s="11"/>
      <c r="G12">
        <f t="shared" si="0"/>
        <v>0</v>
      </c>
      <c r="H12" s="1">
        <f t="shared" si="1"/>
      </c>
    </row>
    <row r="13" spans="1:8" ht="15">
      <c r="A13">
        <v>9</v>
      </c>
      <c r="B13" s="22" t="s">
        <v>35</v>
      </c>
      <c r="C13" s="7"/>
      <c r="D13" s="11"/>
      <c r="E13" s="9">
        <f>IF(D13="","",IF(B13=D13,"reuze","fout"))</f>
      </c>
      <c r="F13" s="11"/>
      <c r="G13">
        <f t="shared" si="0"/>
        <v>0</v>
      </c>
      <c r="H13" s="1">
        <f t="shared" si="1"/>
      </c>
    </row>
    <row r="14" spans="1:8" ht="15">
      <c r="A14">
        <v>10</v>
      </c>
      <c r="B14" s="22" t="s">
        <v>36</v>
      </c>
      <c r="C14" s="7"/>
      <c r="D14" s="11"/>
      <c r="E14" s="9">
        <f>IF(D14="","",IF(B14=D14,"super","fout"))</f>
      </c>
      <c r="F14" s="11"/>
      <c r="G14">
        <f t="shared" si="0"/>
        <v>0</v>
      </c>
      <c r="H14" s="1">
        <f t="shared" si="1"/>
      </c>
    </row>
    <row r="15" spans="1:8" ht="15">
      <c r="A15">
        <v>11</v>
      </c>
      <c r="B15" s="22" t="s">
        <v>37</v>
      </c>
      <c r="C15" s="7"/>
      <c r="D15" s="11"/>
      <c r="E15" s="9">
        <f>IF(D15="","",IF(B15=D15,"perfect","fout"))</f>
      </c>
      <c r="F15" s="11"/>
      <c r="G15">
        <f t="shared" si="0"/>
        <v>0</v>
      </c>
      <c r="H15" s="1">
        <f t="shared" si="1"/>
      </c>
    </row>
    <row r="16" spans="1:8" ht="15">
      <c r="A16">
        <v>12</v>
      </c>
      <c r="B16" s="22" t="s">
        <v>38</v>
      </c>
      <c r="C16" s="7"/>
      <c r="D16" s="11"/>
      <c r="E16" s="9">
        <f>IF(D16="","",IF(B16=D16,"kei goed","fout"))</f>
      </c>
      <c r="F16" s="11"/>
      <c r="G16">
        <f t="shared" si="0"/>
        <v>0</v>
      </c>
      <c r="H16" s="1">
        <f t="shared" si="1"/>
      </c>
    </row>
    <row r="17" spans="1:8" ht="15">
      <c r="A17">
        <v>13</v>
      </c>
      <c r="B17" s="22" t="s">
        <v>39</v>
      </c>
      <c r="C17" s="7"/>
      <c r="D17" s="11"/>
      <c r="E17" s="9">
        <f>IF(D17="","",IF(B17=D17,"knap","fout"))</f>
      </c>
      <c r="F17" s="11"/>
      <c r="G17">
        <f t="shared" si="0"/>
        <v>0</v>
      </c>
      <c r="H17" s="1">
        <f t="shared" si="1"/>
      </c>
    </row>
    <row r="18" spans="1:8" ht="15">
      <c r="A18">
        <v>14</v>
      </c>
      <c r="B18" s="22" t="s">
        <v>40</v>
      </c>
      <c r="C18" s="7"/>
      <c r="D18" s="11"/>
      <c r="E18" s="9">
        <f>IF(D18="","",IF(B18=D18,"ok","fout"))</f>
      </c>
      <c r="F18" s="11"/>
      <c r="G18">
        <f t="shared" si="0"/>
        <v>0</v>
      </c>
      <c r="H18" s="1">
        <f t="shared" si="1"/>
      </c>
    </row>
    <row r="19" spans="1:8" ht="15">
      <c r="A19">
        <v>15</v>
      </c>
      <c r="B19" s="22" t="s">
        <v>41</v>
      </c>
      <c r="C19" s="7"/>
      <c r="D19" s="11"/>
      <c r="E19" s="9">
        <f>IF(D19="","",IF(B19=D19,"ook goed","fout"))</f>
      </c>
      <c r="F19" s="11"/>
      <c r="G19">
        <f t="shared" si="0"/>
        <v>0</v>
      </c>
      <c r="H19" s="1">
        <f t="shared" si="1"/>
      </c>
    </row>
    <row r="20" spans="1:8" ht="15">
      <c r="A20">
        <v>16</v>
      </c>
      <c r="B20" s="22" t="s">
        <v>42</v>
      </c>
      <c r="C20" s="7"/>
      <c r="D20" s="11"/>
      <c r="E20" s="9">
        <f>IF(D20="","",IF(B20=D20,"bravo","fout"))</f>
      </c>
      <c r="F20" s="11"/>
      <c r="G20">
        <f t="shared" si="0"/>
        <v>0</v>
      </c>
      <c r="H20" s="1">
        <f t="shared" si="1"/>
      </c>
    </row>
    <row r="21" spans="1:8" ht="15">
      <c r="A21">
        <v>17</v>
      </c>
      <c r="B21" s="22" t="s">
        <v>43</v>
      </c>
      <c r="C21" s="7"/>
      <c r="D21" s="11"/>
      <c r="E21" s="9">
        <f>IF(D21="","",IF(B21=D21,"fijn","fout"))</f>
      </c>
      <c r="F21" s="11"/>
      <c r="G21">
        <f t="shared" si="0"/>
        <v>0</v>
      </c>
      <c r="H21" s="1">
        <f t="shared" si="1"/>
      </c>
    </row>
    <row r="22" spans="1:8" ht="15">
      <c r="A22">
        <v>18</v>
      </c>
      <c r="B22" s="22" t="s">
        <v>44</v>
      </c>
      <c r="C22" s="7"/>
      <c r="D22" s="11"/>
      <c r="E22" s="9">
        <f>IF(D22="","",IF(B22=D22,"olé","fout"))</f>
      </c>
      <c r="F22" s="11"/>
      <c r="G22">
        <f t="shared" si="0"/>
        <v>0</v>
      </c>
      <c r="H22" s="1">
        <f t="shared" si="1"/>
      </c>
    </row>
    <row r="23" spans="1:8" ht="15">
      <c r="A23">
        <v>19</v>
      </c>
      <c r="B23" s="22" t="s">
        <v>45</v>
      </c>
      <c r="C23" s="7"/>
      <c r="D23" s="11"/>
      <c r="E23" s="9">
        <f>IF(D23="","",IF(B23=D23,"keigoed","fout"))</f>
      </c>
      <c r="F23" s="11"/>
      <c r="G23">
        <f t="shared" si="0"/>
        <v>0</v>
      </c>
      <c r="H23" s="1">
        <f t="shared" si="1"/>
      </c>
    </row>
    <row r="24" spans="1:8" ht="15">
      <c r="A24">
        <v>20</v>
      </c>
      <c r="B24" s="22" t="s">
        <v>46</v>
      </c>
      <c r="C24" s="7"/>
      <c r="D24" s="11"/>
      <c r="E24" s="9">
        <f>IF(D24="","",IF(B24=D24,"ok","fout"))</f>
      </c>
      <c r="F24" s="11"/>
      <c r="G24">
        <f t="shared" si="0"/>
        <v>0</v>
      </c>
      <c r="H24" s="1">
        <f t="shared" si="1"/>
      </c>
    </row>
    <row r="25" spans="3:6" ht="15">
      <c r="C25" s="7"/>
      <c r="F25" s="11"/>
    </row>
    <row r="26" spans="3:6" ht="15">
      <c r="C26" s="7"/>
      <c r="F26" s="11"/>
    </row>
    <row r="27" spans="3:6" ht="15">
      <c r="C27" s="7"/>
      <c r="F27" s="11"/>
    </row>
    <row r="28" spans="2:6" ht="15.75" thickBot="1">
      <c r="B28" s="2" t="s">
        <v>0</v>
      </c>
      <c r="C28" s="7"/>
      <c r="F28" s="11"/>
    </row>
    <row r="29" spans="2:6" ht="16.5" thickBot="1" thickTop="1">
      <c r="B29" s="15">
        <f>SUM(G5:G24)</f>
        <v>0</v>
      </c>
      <c r="C29" s="16" t="s">
        <v>1</v>
      </c>
      <c r="D29" s="17">
        <v>20</v>
      </c>
      <c r="F29" s="11"/>
    </row>
    <row r="30" spans="3:6" ht="15.75" thickTop="1">
      <c r="C30" s="7"/>
      <c r="F30" s="11"/>
    </row>
    <row r="31" spans="3:6" ht="15">
      <c r="C31" s="7"/>
      <c r="F31" s="11"/>
    </row>
  </sheetData>
  <sheetProtection password="D473" sheet="1"/>
  <mergeCells count="2">
    <mergeCell ref="B2:D2"/>
    <mergeCell ref="F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B2" sqref="B2:D2"/>
    </sheetView>
  </sheetViews>
  <sheetFormatPr defaultColWidth="9.140625" defaultRowHeight="15"/>
  <cols>
    <col min="1" max="1" width="5.57421875" style="0" customWidth="1"/>
    <col min="2" max="2" width="18.7109375" style="0" customWidth="1"/>
    <col min="3" max="3" width="8.57421875" style="0" customWidth="1"/>
    <col min="4" max="4" width="18.140625" style="0" customWidth="1"/>
    <col min="5" max="5" width="15.421875" style="0" customWidth="1"/>
    <col min="6" max="6" width="20.8515625" style="0" customWidth="1"/>
    <col min="7" max="7" width="4.28125" style="0" customWidth="1"/>
    <col min="8" max="8" width="16.7109375" style="0" customWidth="1"/>
  </cols>
  <sheetData>
    <row r="1" spans="3:6" ht="15.75" thickBot="1">
      <c r="C1" s="7"/>
      <c r="F1" s="11"/>
    </row>
    <row r="2" spans="2:8" ht="33" thickBot="1" thickTop="1">
      <c r="B2" s="18" t="s">
        <v>68</v>
      </c>
      <c r="C2" s="18"/>
      <c r="D2" s="18"/>
      <c r="E2" s="14" t="s">
        <v>2</v>
      </c>
      <c r="F2" s="19"/>
      <c r="G2" s="20"/>
      <c r="H2" s="21"/>
    </row>
    <row r="3" spans="2:6" ht="21.75" thickTop="1">
      <c r="B3" s="3" t="s">
        <v>3</v>
      </c>
      <c r="C3" s="6"/>
      <c r="D3" s="4"/>
      <c r="E3" s="5"/>
      <c r="F3" s="12"/>
    </row>
    <row r="4" spans="3:8" ht="30">
      <c r="C4" s="7"/>
      <c r="E4" s="1"/>
      <c r="F4" s="13" t="s">
        <v>4</v>
      </c>
      <c r="G4" s="8"/>
      <c r="H4" s="8"/>
    </row>
    <row r="5" spans="1:8" ht="15">
      <c r="A5">
        <v>1</v>
      </c>
      <c r="B5" s="22" t="s">
        <v>48</v>
      </c>
      <c r="C5" s="7"/>
      <c r="D5" s="11"/>
      <c r="E5" s="10">
        <f>IF(D5="","",IF(B5=D5,"juist","fout"))</f>
      </c>
      <c r="F5" s="11"/>
      <c r="G5">
        <f aca="true" t="shared" si="0" ref="G5:G24">IF(E5="",0,IF(E5="fout",0,1))</f>
        <v>0</v>
      </c>
      <c r="H5" s="1">
        <f aca="true" t="shared" si="1" ref="H5:H24">IF(F5="","",IF(F5=B5,"juist","fout"))</f>
      </c>
    </row>
    <row r="6" spans="1:8" ht="15">
      <c r="A6">
        <v>2</v>
      </c>
      <c r="B6" s="22" t="s">
        <v>49</v>
      </c>
      <c r="C6" s="7"/>
      <c r="D6" s="11"/>
      <c r="E6" s="1">
        <f>IF(D6="","",IF(B6=D6,"knap","fout"))</f>
      </c>
      <c r="F6" s="11"/>
      <c r="G6">
        <f t="shared" si="0"/>
        <v>0</v>
      </c>
      <c r="H6" s="1">
        <f t="shared" si="1"/>
      </c>
    </row>
    <row r="7" spans="1:8" ht="15">
      <c r="A7">
        <v>3</v>
      </c>
      <c r="B7" s="22" t="s">
        <v>50</v>
      </c>
      <c r="C7" s="7"/>
      <c r="D7" s="11"/>
      <c r="E7" s="1">
        <f>IF(D7="","",IF(B7=D7,"ok","fout"))</f>
      </c>
      <c r="F7" s="11"/>
      <c r="G7">
        <f t="shared" si="0"/>
        <v>0</v>
      </c>
      <c r="H7" s="1">
        <f t="shared" si="1"/>
      </c>
    </row>
    <row r="8" spans="1:8" ht="15">
      <c r="A8">
        <v>4</v>
      </c>
      <c r="B8" s="22" t="s">
        <v>51</v>
      </c>
      <c r="C8" s="7"/>
      <c r="D8" s="11"/>
      <c r="E8" s="1">
        <f>IF(D8="","",IF(B8=D8,"fijn","fout"))</f>
      </c>
      <c r="F8" s="11"/>
      <c r="G8">
        <f t="shared" si="0"/>
        <v>0</v>
      </c>
      <c r="H8" s="1">
        <f t="shared" si="1"/>
      </c>
    </row>
    <row r="9" spans="1:8" ht="15">
      <c r="A9">
        <v>5</v>
      </c>
      <c r="B9" s="22" t="s">
        <v>52</v>
      </c>
      <c r="C9" s="7"/>
      <c r="D9" s="11"/>
      <c r="E9" s="1">
        <f>IF(D9="","",IF(B9=D9,"juist","fout"))</f>
      </c>
      <c r="F9" s="11"/>
      <c r="G9">
        <f t="shared" si="0"/>
        <v>0</v>
      </c>
      <c r="H9" s="1">
        <f t="shared" si="1"/>
      </c>
    </row>
    <row r="10" spans="1:8" ht="15">
      <c r="A10">
        <v>6</v>
      </c>
      <c r="B10" s="22" t="s">
        <v>53</v>
      </c>
      <c r="C10" s="7"/>
      <c r="D10" s="11"/>
      <c r="E10" s="1">
        <f>IF(D10="","",IF(B10=D10,"goed","fout"))</f>
      </c>
      <c r="F10" s="11"/>
      <c r="G10">
        <f t="shared" si="0"/>
        <v>0</v>
      </c>
      <c r="H10" s="1">
        <f t="shared" si="1"/>
      </c>
    </row>
    <row r="11" spans="1:8" ht="15">
      <c r="A11">
        <v>7</v>
      </c>
      <c r="B11" s="22" t="s">
        <v>54</v>
      </c>
      <c r="C11" s="7"/>
      <c r="D11" s="11"/>
      <c r="E11" s="1">
        <f>IF(D11="","",IF(B11=D11,"bravo","fout"))</f>
      </c>
      <c r="F11" s="11"/>
      <c r="G11">
        <f t="shared" si="0"/>
        <v>0</v>
      </c>
      <c r="H11" s="1">
        <f t="shared" si="1"/>
      </c>
    </row>
    <row r="12" spans="1:8" ht="15">
      <c r="A12">
        <v>8</v>
      </c>
      <c r="B12" s="22" t="s">
        <v>55</v>
      </c>
      <c r="C12" s="7"/>
      <c r="D12" s="11"/>
      <c r="E12" s="1">
        <f>IF(D12="","",IF(B12=D12,"waw","fout"))</f>
      </c>
      <c r="F12" s="11"/>
      <c r="G12">
        <f t="shared" si="0"/>
        <v>0</v>
      </c>
      <c r="H12" s="1">
        <f t="shared" si="1"/>
      </c>
    </row>
    <row r="13" spans="1:8" ht="15">
      <c r="A13">
        <v>9</v>
      </c>
      <c r="B13" s="22" t="s">
        <v>56</v>
      </c>
      <c r="C13" s="7"/>
      <c r="D13" s="11"/>
      <c r="E13" s="9">
        <f>IF(D13="","",IF(B13=D13,"reuze","fout"))</f>
      </c>
      <c r="F13" s="11"/>
      <c r="G13">
        <f t="shared" si="0"/>
        <v>0</v>
      </c>
      <c r="H13" s="1">
        <f t="shared" si="1"/>
      </c>
    </row>
    <row r="14" spans="1:8" ht="15">
      <c r="A14">
        <v>10</v>
      </c>
      <c r="B14" s="22" t="s">
        <v>57</v>
      </c>
      <c r="C14" s="7"/>
      <c r="D14" s="11"/>
      <c r="E14" s="9">
        <f>IF(D14="","",IF(B14=D14,"super","fout"))</f>
      </c>
      <c r="F14" s="11"/>
      <c r="G14">
        <f t="shared" si="0"/>
        <v>0</v>
      </c>
      <c r="H14" s="1">
        <f t="shared" si="1"/>
      </c>
    </row>
    <row r="15" spans="1:8" ht="15">
      <c r="A15">
        <v>11</v>
      </c>
      <c r="B15" s="22" t="s">
        <v>58</v>
      </c>
      <c r="C15" s="7"/>
      <c r="D15" s="11"/>
      <c r="E15" s="9">
        <f>IF(D15="","",IF(B15=D15,"perfect","fout"))</f>
      </c>
      <c r="F15" s="11"/>
      <c r="G15">
        <f t="shared" si="0"/>
        <v>0</v>
      </c>
      <c r="H15" s="1">
        <f t="shared" si="1"/>
      </c>
    </row>
    <row r="16" spans="1:8" ht="15">
      <c r="A16">
        <v>12</v>
      </c>
      <c r="B16" s="22" t="s">
        <v>59</v>
      </c>
      <c r="C16" s="7"/>
      <c r="D16" s="11"/>
      <c r="E16" s="9">
        <f>IF(D16="","",IF(B16=D16,"kei goed","fout"))</f>
      </c>
      <c r="F16" s="11"/>
      <c r="G16">
        <f t="shared" si="0"/>
        <v>0</v>
      </c>
      <c r="H16" s="1">
        <f t="shared" si="1"/>
      </c>
    </row>
    <row r="17" spans="1:8" ht="15">
      <c r="A17">
        <v>13</v>
      </c>
      <c r="B17" s="22" t="s">
        <v>60</v>
      </c>
      <c r="C17" s="7"/>
      <c r="D17" s="11"/>
      <c r="E17" s="9">
        <f>IF(D17="","",IF(B17=D17,"knap","fout"))</f>
      </c>
      <c r="F17" s="11"/>
      <c r="G17">
        <f t="shared" si="0"/>
        <v>0</v>
      </c>
      <c r="H17" s="1">
        <f t="shared" si="1"/>
      </c>
    </row>
    <row r="18" spans="1:8" ht="15">
      <c r="A18">
        <v>14</v>
      </c>
      <c r="B18" s="22" t="s">
        <v>61</v>
      </c>
      <c r="C18" s="7"/>
      <c r="D18" s="11"/>
      <c r="E18" s="9">
        <f>IF(D18="","",IF(B18=D18,"ok","fout"))</f>
      </c>
      <c r="F18" s="11"/>
      <c r="G18">
        <f t="shared" si="0"/>
        <v>0</v>
      </c>
      <c r="H18" s="1">
        <f t="shared" si="1"/>
      </c>
    </row>
    <row r="19" spans="1:8" ht="15">
      <c r="A19">
        <v>15</v>
      </c>
      <c r="B19" s="22" t="s">
        <v>62</v>
      </c>
      <c r="C19" s="7"/>
      <c r="D19" s="11"/>
      <c r="E19" s="9">
        <f>IF(D19="","",IF(B19=D19,"ook goed","fout"))</f>
      </c>
      <c r="F19" s="11"/>
      <c r="G19">
        <f t="shared" si="0"/>
        <v>0</v>
      </c>
      <c r="H19" s="1">
        <f t="shared" si="1"/>
      </c>
    </row>
    <row r="20" spans="1:8" ht="15">
      <c r="A20">
        <v>16</v>
      </c>
      <c r="B20" s="22" t="s">
        <v>63</v>
      </c>
      <c r="C20" s="7"/>
      <c r="D20" s="11"/>
      <c r="E20" s="9">
        <f>IF(D20="","",IF(B20=D20,"bravo","fout"))</f>
      </c>
      <c r="F20" s="11"/>
      <c r="G20">
        <f t="shared" si="0"/>
        <v>0</v>
      </c>
      <c r="H20" s="1">
        <f t="shared" si="1"/>
      </c>
    </row>
    <row r="21" spans="1:8" ht="15">
      <c r="A21">
        <v>17</v>
      </c>
      <c r="B21" s="22" t="s">
        <v>64</v>
      </c>
      <c r="C21" s="7"/>
      <c r="D21" s="11"/>
      <c r="E21" s="9">
        <f>IF(D21="","",IF(B21=D21,"fijn","fout"))</f>
      </c>
      <c r="F21" s="11"/>
      <c r="G21">
        <f t="shared" si="0"/>
        <v>0</v>
      </c>
      <c r="H21" s="1">
        <f t="shared" si="1"/>
      </c>
    </row>
    <row r="22" spans="1:8" ht="15">
      <c r="A22">
        <v>18</v>
      </c>
      <c r="B22" s="22" t="s">
        <v>65</v>
      </c>
      <c r="C22" s="7"/>
      <c r="D22" s="11"/>
      <c r="E22" s="9">
        <f>IF(D22="","",IF(B22=D22,"olé","fout"))</f>
      </c>
      <c r="F22" s="11"/>
      <c r="G22">
        <f t="shared" si="0"/>
        <v>0</v>
      </c>
      <c r="H22" s="1">
        <f t="shared" si="1"/>
      </c>
    </row>
    <row r="23" spans="1:8" ht="15">
      <c r="A23">
        <v>19</v>
      </c>
      <c r="B23" s="22" t="s">
        <v>66</v>
      </c>
      <c r="C23" s="7"/>
      <c r="D23" s="11"/>
      <c r="E23" s="9">
        <f>IF(D23="","",IF(B23=D23,"keigoed","fout"))</f>
      </c>
      <c r="F23" s="11"/>
      <c r="G23">
        <f t="shared" si="0"/>
        <v>0</v>
      </c>
      <c r="H23" s="1">
        <f t="shared" si="1"/>
      </c>
    </row>
    <row r="24" spans="1:8" ht="15">
      <c r="A24">
        <v>20</v>
      </c>
      <c r="B24" s="22" t="s">
        <v>67</v>
      </c>
      <c r="C24" s="7"/>
      <c r="D24" s="11"/>
      <c r="E24" s="9">
        <f>IF(D24="","",IF(B24=D24,"ok","fout"))</f>
      </c>
      <c r="F24" s="11"/>
      <c r="G24">
        <f t="shared" si="0"/>
        <v>0</v>
      </c>
      <c r="H24" s="1">
        <f t="shared" si="1"/>
      </c>
    </row>
    <row r="25" spans="3:6" ht="15">
      <c r="C25" s="7"/>
      <c r="F25" s="11"/>
    </row>
    <row r="26" spans="3:6" ht="15">
      <c r="C26" s="7"/>
      <c r="F26" s="11"/>
    </row>
    <row r="27" spans="3:6" ht="15">
      <c r="C27" s="7"/>
      <c r="F27" s="11"/>
    </row>
    <row r="28" spans="2:6" ht="15.75" thickBot="1">
      <c r="B28" s="2" t="s">
        <v>0</v>
      </c>
      <c r="C28" s="7"/>
      <c r="F28" s="11"/>
    </row>
    <row r="29" spans="2:6" ht="16.5" thickBot="1" thickTop="1">
      <c r="B29" s="15">
        <f>SUM(G5:G24)</f>
        <v>0</v>
      </c>
      <c r="C29" s="16" t="s">
        <v>1</v>
      </c>
      <c r="D29" s="17">
        <v>20</v>
      </c>
      <c r="F29" s="11"/>
    </row>
    <row r="30" spans="3:6" ht="15.75" thickTop="1">
      <c r="C30" s="7"/>
      <c r="F30" s="11"/>
    </row>
    <row r="31" spans="3:6" ht="15">
      <c r="C31" s="7"/>
      <c r="F31" s="11"/>
    </row>
  </sheetData>
  <sheetProtection password="D473" sheet="1"/>
  <mergeCells count="2">
    <mergeCell ref="B2:D2"/>
    <mergeCell ref="F2:H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B2" sqref="B2:D2"/>
    </sheetView>
  </sheetViews>
  <sheetFormatPr defaultColWidth="9.140625" defaultRowHeight="15"/>
  <cols>
    <col min="1" max="1" width="3.7109375" style="0" customWidth="1"/>
    <col min="2" max="2" width="18.140625" style="0" customWidth="1"/>
    <col min="4" max="4" width="18.140625" style="0" customWidth="1"/>
    <col min="5" max="5" width="13.8515625" style="0" customWidth="1"/>
    <col min="6" max="6" width="19.00390625" style="0" customWidth="1"/>
    <col min="7" max="7" width="3.8515625" style="0" customWidth="1"/>
    <col min="8" max="8" width="13.8515625" style="0" customWidth="1"/>
  </cols>
  <sheetData>
    <row r="1" spans="3:6" ht="15.75" thickBot="1">
      <c r="C1" s="7"/>
      <c r="F1" s="11"/>
    </row>
    <row r="2" spans="2:8" ht="33" thickBot="1" thickTop="1">
      <c r="B2" s="18" t="s">
        <v>88</v>
      </c>
      <c r="C2" s="18"/>
      <c r="D2" s="18"/>
      <c r="E2" s="14" t="s">
        <v>2</v>
      </c>
      <c r="F2" s="19"/>
      <c r="G2" s="20"/>
      <c r="H2" s="21"/>
    </row>
    <row r="3" spans="2:6" ht="21.75" thickTop="1">
      <c r="B3" s="3" t="s">
        <v>3</v>
      </c>
      <c r="C3" s="6"/>
      <c r="D3" s="4"/>
      <c r="E3" s="5"/>
      <c r="F3" s="12"/>
    </row>
    <row r="4" spans="3:8" ht="45">
      <c r="C4" s="7"/>
      <c r="E4" s="1"/>
      <c r="F4" s="13" t="s">
        <v>4</v>
      </c>
      <c r="G4" s="8"/>
      <c r="H4" s="8"/>
    </row>
    <row r="5" spans="1:8" ht="15">
      <c r="A5">
        <v>1</v>
      </c>
      <c r="B5" s="22" t="s">
        <v>69</v>
      </c>
      <c r="C5" s="7"/>
      <c r="D5" s="11"/>
      <c r="E5" s="10">
        <f>IF(D5="","",IF(B5=D5,"juist","fout"))</f>
      </c>
      <c r="F5" s="11"/>
      <c r="G5">
        <f aca="true" t="shared" si="0" ref="G5:G24">IF(E5="",0,IF(E5="fout",0,1))</f>
        <v>0</v>
      </c>
      <c r="H5" s="1">
        <f aca="true" t="shared" si="1" ref="H5:H24">IF(F5="","",IF(F5=B5,"juist","fout"))</f>
      </c>
    </row>
    <row r="6" spans="1:8" ht="15">
      <c r="A6">
        <v>2</v>
      </c>
      <c r="B6" s="22" t="s">
        <v>70</v>
      </c>
      <c r="C6" s="7"/>
      <c r="D6" s="11"/>
      <c r="E6" s="1">
        <f>IF(D6="","",IF(B6=D6,"knap","fout"))</f>
      </c>
      <c r="F6" s="11"/>
      <c r="G6">
        <f t="shared" si="0"/>
        <v>0</v>
      </c>
      <c r="H6" s="1">
        <f t="shared" si="1"/>
      </c>
    </row>
    <row r="7" spans="1:8" ht="15">
      <c r="A7">
        <v>3</v>
      </c>
      <c r="B7" s="22" t="s">
        <v>71</v>
      </c>
      <c r="C7" s="7"/>
      <c r="D7" s="11"/>
      <c r="E7" s="1">
        <f>IF(D7="","",IF(B7=D7,"ok","fout"))</f>
      </c>
      <c r="F7" s="11"/>
      <c r="G7">
        <f t="shared" si="0"/>
        <v>0</v>
      </c>
      <c r="H7" s="1">
        <f t="shared" si="1"/>
      </c>
    </row>
    <row r="8" spans="1:8" ht="15">
      <c r="A8">
        <v>4</v>
      </c>
      <c r="B8" s="22" t="s">
        <v>72</v>
      </c>
      <c r="C8" s="7"/>
      <c r="D8" s="11"/>
      <c r="E8" s="1">
        <f>IF(D8="","",IF(B8=D8,"fijn","fout"))</f>
      </c>
      <c r="F8" s="11"/>
      <c r="G8">
        <f t="shared" si="0"/>
        <v>0</v>
      </c>
      <c r="H8" s="1">
        <f t="shared" si="1"/>
      </c>
    </row>
    <row r="9" spans="1:8" ht="15">
      <c r="A9">
        <v>5</v>
      </c>
      <c r="B9" s="22" t="s">
        <v>73</v>
      </c>
      <c r="C9" s="7"/>
      <c r="D9" s="11"/>
      <c r="E9" s="1">
        <f>IF(D9="","",IF(B9=D9,"juist","fout"))</f>
      </c>
      <c r="F9" s="11"/>
      <c r="G9">
        <f t="shared" si="0"/>
        <v>0</v>
      </c>
      <c r="H9" s="1">
        <f t="shared" si="1"/>
      </c>
    </row>
    <row r="10" spans="1:8" ht="15">
      <c r="A10">
        <v>6</v>
      </c>
      <c r="B10" s="22" t="s">
        <v>74</v>
      </c>
      <c r="C10" s="7"/>
      <c r="D10" s="11"/>
      <c r="E10" s="1">
        <f>IF(D10="","",IF(B10=D10,"goed","fout"))</f>
      </c>
      <c r="F10" s="11"/>
      <c r="G10">
        <f t="shared" si="0"/>
        <v>0</v>
      </c>
      <c r="H10" s="1">
        <f t="shared" si="1"/>
      </c>
    </row>
    <row r="11" spans="1:8" ht="15">
      <c r="A11">
        <v>7</v>
      </c>
      <c r="B11" s="22" t="s">
        <v>75</v>
      </c>
      <c r="C11" s="7"/>
      <c r="D11" s="11"/>
      <c r="E11" s="1">
        <f>IF(D11="","",IF(B11=D11,"bravo","fout"))</f>
      </c>
      <c r="F11" s="11"/>
      <c r="G11">
        <f t="shared" si="0"/>
        <v>0</v>
      </c>
      <c r="H11" s="1">
        <f t="shared" si="1"/>
      </c>
    </row>
    <row r="12" spans="1:8" ht="15">
      <c r="A12">
        <v>8</v>
      </c>
      <c r="B12" s="22" t="s">
        <v>76</v>
      </c>
      <c r="C12" s="7"/>
      <c r="D12" s="11"/>
      <c r="E12" s="1">
        <f>IF(D12="","",IF(B12=D12,"waw","fout"))</f>
      </c>
      <c r="F12" s="11"/>
      <c r="G12">
        <f t="shared" si="0"/>
        <v>0</v>
      </c>
      <c r="H12" s="1">
        <f t="shared" si="1"/>
      </c>
    </row>
    <row r="13" spans="1:8" ht="15">
      <c r="A13">
        <v>9</v>
      </c>
      <c r="B13" s="22" t="s">
        <v>77</v>
      </c>
      <c r="C13" s="7"/>
      <c r="D13" s="11"/>
      <c r="E13" s="9">
        <f>IF(D13="","",IF(B13=D13,"reuze","fout"))</f>
      </c>
      <c r="F13" s="11"/>
      <c r="G13">
        <f t="shared" si="0"/>
        <v>0</v>
      </c>
      <c r="H13" s="1">
        <f t="shared" si="1"/>
      </c>
    </row>
    <row r="14" spans="1:8" ht="15">
      <c r="A14">
        <v>10</v>
      </c>
      <c r="B14" s="22" t="s">
        <v>78</v>
      </c>
      <c r="C14" s="7"/>
      <c r="D14" s="11"/>
      <c r="E14" s="9">
        <f>IF(D14="","",IF(B14=D14,"super","fout"))</f>
      </c>
      <c r="F14" s="11"/>
      <c r="G14">
        <f t="shared" si="0"/>
        <v>0</v>
      </c>
      <c r="H14" s="1">
        <f t="shared" si="1"/>
      </c>
    </row>
    <row r="15" spans="1:8" ht="15">
      <c r="A15">
        <v>11</v>
      </c>
      <c r="B15" s="22" t="s">
        <v>79</v>
      </c>
      <c r="C15" s="7"/>
      <c r="D15" s="11"/>
      <c r="E15" s="9">
        <f>IF(D15="","",IF(B15=D15,"perfect","fout"))</f>
      </c>
      <c r="F15" s="11"/>
      <c r="G15">
        <f t="shared" si="0"/>
        <v>0</v>
      </c>
      <c r="H15" s="1">
        <f t="shared" si="1"/>
      </c>
    </row>
    <row r="16" spans="1:8" ht="15">
      <c r="A16">
        <v>12</v>
      </c>
      <c r="B16" s="22" t="s">
        <v>80</v>
      </c>
      <c r="C16" s="7"/>
      <c r="D16" s="11"/>
      <c r="E16" s="9">
        <f>IF(D16="","",IF(B16=D16,"kei goed","fout"))</f>
      </c>
      <c r="F16" s="11"/>
      <c r="G16">
        <f t="shared" si="0"/>
        <v>0</v>
      </c>
      <c r="H16" s="1">
        <f t="shared" si="1"/>
      </c>
    </row>
    <row r="17" spans="1:8" ht="15">
      <c r="A17">
        <v>13</v>
      </c>
      <c r="B17" s="22" t="s">
        <v>86</v>
      </c>
      <c r="C17" s="7"/>
      <c r="D17" s="11"/>
      <c r="E17" s="9">
        <f>IF(D17="","",IF(B17=D17,"knap","fout"))</f>
      </c>
      <c r="F17" s="11"/>
      <c r="G17">
        <f t="shared" si="0"/>
        <v>0</v>
      </c>
      <c r="H17" s="1">
        <f t="shared" si="1"/>
      </c>
    </row>
    <row r="18" spans="1:8" ht="15">
      <c r="A18">
        <v>14</v>
      </c>
      <c r="B18" s="22" t="s">
        <v>87</v>
      </c>
      <c r="C18" s="7"/>
      <c r="D18" s="11"/>
      <c r="E18" s="9">
        <f>IF(D18="","",IF(B18=D18,"ok","fout"))</f>
      </c>
      <c r="F18" s="11"/>
      <c r="G18">
        <f t="shared" si="0"/>
        <v>0</v>
      </c>
      <c r="H18" s="1">
        <f t="shared" si="1"/>
      </c>
    </row>
    <row r="19" spans="1:8" ht="15">
      <c r="A19">
        <v>15</v>
      </c>
      <c r="B19" s="22" t="s">
        <v>81</v>
      </c>
      <c r="C19" s="7"/>
      <c r="D19" s="11"/>
      <c r="E19" s="9">
        <f>IF(D19="","",IF(B19=D19,"ook goed","fout"))</f>
      </c>
      <c r="F19" s="11"/>
      <c r="G19">
        <f t="shared" si="0"/>
        <v>0</v>
      </c>
      <c r="H19" s="1">
        <f t="shared" si="1"/>
      </c>
    </row>
    <row r="20" spans="1:8" ht="15">
      <c r="A20">
        <v>16</v>
      </c>
      <c r="B20" s="22" t="s">
        <v>82</v>
      </c>
      <c r="C20" s="7"/>
      <c r="D20" s="11"/>
      <c r="E20" s="9">
        <f>IF(D20="","",IF(B20=D20,"bravo","fout"))</f>
      </c>
      <c r="F20" s="11"/>
      <c r="G20">
        <f t="shared" si="0"/>
        <v>0</v>
      </c>
      <c r="H20" s="1">
        <f t="shared" si="1"/>
      </c>
    </row>
    <row r="21" spans="1:8" ht="15">
      <c r="A21">
        <v>17</v>
      </c>
      <c r="B21" s="22" t="s">
        <v>83</v>
      </c>
      <c r="C21" s="7"/>
      <c r="D21" s="11"/>
      <c r="E21" s="9">
        <f>IF(D21="","",IF(B21=D21,"fijn","fout"))</f>
      </c>
      <c r="F21" s="11"/>
      <c r="G21">
        <f t="shared" si="0"/>
        <v>0</v>
      </c>
      <c r="H21" s="1">
        <f t="shared" si="1"/>
      </c>
    </row>
    <row r="22" spans="1:8" ht="15">
      <c r="A22">
        <v>18</v>
      </c>
      <c r="B22" s="22" t="s">
        <v>84</v>
      </c>
      <c r="C22" s="7"/>
      <c r="D22" s="11"/>
      <c r="E22" s="9">
        <f>IF(D22="","",IF(B22=D22,"olé","fout"))</f>
      </c>
      <c r="F22" s="11"/>
      <c r="G22">
        <f t="shared" si="0"/>
        <v>0</v>
      </c>
      <c r="H22" s="1">
        <f t="shared" si="1"/>
      </c>
    </row>
    <row r="23" spans="1:8" ht="15">
      <c r="A23">
        <v>19</v>
      </c>
      <c r="B23" s="22" t="s">
        <v>85</v>
      </c>
      <c r="C23" s="7"/>
      <c r="D23" s="11"/>
      <c r="E23" s="9">
        <f>IF(D23="","",IF(B23=D23,"keigoed","fout"))</f>
      </c>
      <c r="F23" s="11"/>
      <c r="G23">
        <f t="shared" si="0"/>
        <v>0</v>
      </c>
      <c r="H23" s="1">
        <f t="shared" si="1"/>
      </c>
    </row>
    <row r="24" spans="1:8" ht="15">
      <c r="A24">
        <v>20</v>
      </c>
      <c r="B24" t="s">
        <v>5</v>
      </c>
      <c r="C24" s="7"/>
      <c r="D24" s="11"/>
      <c r="E24" s="9">
        <f>IF(D24="","",IF(B24=D24,"ok","fout"))</f>
      </c>
      <c r="F24" s="11"/>
      <c r="G24">
        <f t="shared" si="0"/>
        <v>0</v>
      </c>
      <c r="H24" s="1">
        <f t="shared" si="1"/>
      </c>
    </row>
    <row r="25" spans="3:6" ht="15">
      <c r="C25" s="7"/>
      <c r="F25" s="11"/>
    </row>
    <row r="26" spans="3:6" ht="15">
      <c r="C26" s="7"/>
      <c r="F26" s="11"/>
    </row>
    <row r="27" spans="3:6" ht="15">
      <c r="C27" s="7"/>
      <c r="F27" s="11"/>
    </row>
    <row r="28" spans="2:6" ht="15.75" thickBot="1">
      <c r="B28" s="2" t="s">
        <v>0</v>
      </c>
      <c r="C28" s="7"/>
      <c r="F28" s="11"/>
    </row>
    <row r="29" spans="2:6" ht="16.5" thickBot="1" thickTop="1">
      <c r="B29" s="15">
        <f>SUM(G5:G24)</f>
        <v>0</v>
      </c>
      <c r="C29" s="16" t="s">
        <v>1</v>
      </c>
      <c r="D29" s="17">
        <v>20</v>
      </c>
      <c r="F29" s="11"/>
    </row>
    <row r="30" spans="3:6" ht="15.75" thickTop="1">
      <c r="C30" s="7"/>
      <c r="F30" s="11"/>
    </row>
    <row r="31" spans="3:6" ht="15">
      <c r="C31" s="7"/>
      <c r="F31" s="11"/>
    </row>
  </sheetData>
  <sheetProtection password="D473" sheet="1"/>
  <mergeCells count="2">
    <mergeCell ref="B2:D2"/>
    <mergeCell ref="F2:H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1.57421875" style="0" customWidth="1"/>
    <col min="3" max="3" width="18.421875" style="0" customWidth="1"/>
    <col min="4" max="4" width="14.00390625" style="0" customWidth="1"/>
    <col min="5" max="5" width="23.00390625" style="0" customWidth="1"/>
    <col min="6" max="6" width="4.140625" style="0" customWidth="1"/>
    <col min="7" max="7" width="15.57421875" style="0" customWidth="1"/>
  </cols>
  <sheetData>
    <row r="1" spans="2:5" ht="15.75" thickBot="1">
      <c r="B1" s="7"/>
      <c r="E1" s="11"/>
    </row>
    <row r="2" spans="1:7" ht="33" thickBot="1" thickTop="1">
      <c r="A2" s="18" t="s">
        <v>109</v>
      </c>
      <c r="B2" s="18"/>
      <c r="C2" s="18"/>
      <c r="D2" s="14" t="s">
        <v>2</v>
      </c>
      <c r="E2" s="19"/>
      <c r="F2" s="20"/>
      <c r="G2" s="21"/>
    </row>
    <row r="3" spans="1:5" ht="21.75" thickTop="1">
      <c r="A3" s="3" t="s">
        <v>3</v>
      </c>
      <c r="B3" s="6"/>
      <c r="C3" s="4"/>
      <c r="D3" s="5"/>
      <c r="E3" s="12"/>
    </row>
    <row r="4" spans="2:8" ht="30">
      <c r="B4" s="7"/>
      <c r="D4" s="1"/>
      <c r="E4" s="13" t="s">
        <v>4</v>
      </c>
      <c r="F4" s="8"/>
      <c r="G4" s="8"/>
      <c r="H4" s="8"/>
    </row>
    <row r="5" spans="1:7" ht="15">
      <c r="A5" s="22" t="s">
        <v>89</v>
      </c>
      <c r="B5" s="7"/>
      <c r="C5" s="11"/>
      <c r="D5" s="10">
        <f>IF(C5="","",IF(A5=C5,"juist","fout"))</f>
      </c>
      <c r="E5" s="11"/>
      <c r="F5">
        <f aca="true" t="shared" si="0" ref="F5:F24">IF(D5="",0,IF(D5="fout",0,1))</f>
        <v>0</v>
      </c>
      <c r="G5" s="1">
        <f aca="true" t="shared" si="1" ref="G5:G24">IF(E5="","",IF(E5=A5,"juist","fout"))</f>
      </c>
    </row>
    <row r="6" spans="1:7" ht="15">
      <c r="A6" s="22" t="s">
        <v>90</v>
      </c>
      <c r="B6" s="7"/>
      <c r="C6" s="11"/>
      <c r="D6" s="1">
        <f>IF(C6="","",IF(A6=C6,"knap","fout"))</f>
      </c>
      <c r="E6" s="11"/>
      <c r="F6">
        <f t="shared" si="0"/>
        <v>0</v>
      </c>
      <c r="G6" s="1">
        <f t="shared" si="1"/>
      </c>
    </row>
    <row r="7" spans="1:7" ht="15">
      <c r="A7" s="22" t="s">
        <v>91</v>
      </c>
      <c r="B7" s="7"/>
      <c r="C7" s="11"/>
      <c r="D7" s="1">
        <f>IF(C7="","",IF(A7=C7,"ok","fout"))</f>
      </c>
      <c r="E7" s="11"/>
      <c r="F7">
        <f t="shared" si="0"/>
        <v>0</v>
      </c>
      <c r="G7" s="1">
        <f t="shared" si="1"/>
      </c>
    </row>
    <row r="8" spans="1:7" ht="15">
      <c r="A8" s="22" t="s">
        <v>92</v>
      </c>
      <c r="B8" s="7"/>
      <c r="C8" s="11"/>
      <c r="D8" s="1">
        <f>IF(C8="","",IF(A8=C8,"fijn","fout"))</f>
      </c>
      <c r="E8" s="11"/>
      <c r="F8">
        <f t="shared" si="0"/>
        <v>0</v>
      </c>
      <c r="G8" s="1">
        <f t="shared" si="1"/>
      </c>
    </row>
    <row r="9" spans="1:7" ht="15">
      <c r="A9" s="22" t="s">
        <v>93</v>
      </c>
      <c r="B9" s="7"/>
      <c r="C9" s="11"/>
      <c r="D9" s="1">
        <f>IF(C9="","",IF(A9=C9,"juist","fout"))</f>
      </c>
      <c r="E9" s="11"/>
      <c r="F9">
        <f t="shared" si="0"/>
        <v>0</v>
      </c>
      <c r="G9" s="1">
        <f t="shared" si="1"/>
      </c>
    </row>
    <row r="10" spans="1:7" ht="15">
      <c r="A10" s="22" t="s">
        <v>94</v>
      </c>
      <c r="B10" s="7"/>
      <c r="C10" s="11"/>
      <c r="D10" s="1">
        <f>IF(C10="","",IF(A10=C10,"goed","fout"))</f>
      </c>
      <c r="E10" s="11"/>
      <c r="F10">
        <f t="shared" si="0"/>
        <v>0</v>
      </c>
      <c r="G10" s="1">
        <f t="shared" si="1"/>
      </c>
    </row>
    <row r="11" spans="1:7" ht="15">
      <c r="A11" s="22" t="s">
        <v>95</v>
      </c>
      <c r="B11" s="7"/>
      <c r="C11" s="11"/>
      <c r="D11" s="1">
        <f>IF(C11="","",IF(A11=C11,"bravo","fout"))</f>
      </c>
      <c r="E11" s="11"/>
      <c r="F11">
        <f t="shared" si="0"/>
        <v>0</v>
      </c>
      <c r="G11" s="1">
        <f t="shared" si="1"/>
      </c>
    </row>
    <row r="12" spans="1:7" ht="15">
      <c r="A12" s="22" t="s">
        <v>96</v>
      </c>
      <c r="B12" s="7"/>
      <c r="C12" s="11"/>
      <c r="D12" s="1">
        <f>IF(C12="","",IF(A12=C12,"waw","fout"))</f>
      </c>
      <c r="E12" s="11"/>
      <c r="F12">
        <f t="shared" si="0"/>
        <v>0</v>
      </c>
      <c r="G12" s="1">
        <f t="shared" si="1"/>
      </c>
    </row>
    <row r="13" spans="1:7" ht="15">
      <c r="A13" s="22" t="s">
        <v>97</v>
      </c>
      <c r="B13" s="7"/>
      <c r="C13" s="11"/>
      <c r="D13" s="9">
        <f>IF(C13="","",IF(A13=C13,"reuze","fout"))</f>
      </c>
      <c r="E13" s="11"/>
      <c r="F13">
        <f t="shared" si="0"/>
        <v>0</v>
      </c>
      <c r="G13" s="1">
        <f t="shared" si="1"/>
      </c>
    </row>
    <row r="14" spans="1:7" ht="15">
      <c r="A14" s="22" t="s">
        <v>98</v>
      </c>
      <c r="B14" s="7"/>
      <c r="C14" s="11"/>
      <c r="D14" s="9">
        <f>IF(C14="","",IF(A14=C14,"super","fout"))</f>
      </c>
      <c r="E14" s="11"/>
      <c r="F14">
        <f t="shared" si="0"/>
        <v>0</v>
      </c>
      <c r="G14" s="1">
        <f t="shared" si="1"/>
      </c>
    </row>
    <row r="15" spans="1:7" ht="15">
      <c r="A15" s="22" t="s">
        <v>99</v>
      </c>
      <c r="B15" s="7"/>
      <c r="C15" s="11"/>
      <c r="D15" s="9">
        <f>IF(C15="","",IF(A15=C15,"perfect","fout"))</f>
      </c>
      <c r="E15" s="11"/>
      <c r="F15">
        <f t="shared" si="0"/>
        <v>0</v>
      </c>
      <c r="G15" s="1">
        <f t="shared" si="1"/>
      </c>
    </row>
    <row r="16" spans="1:7" ht="15">
      <c r="A16" s="22" t="s">
        <v>100</v>
      </c>
      <c r="B16" s="7"/>
      <c r="C16" s="11"/>
      <c r="D16" s="9">
        <f>IF(C16="","",IF(A16=C16,"kei goed","fout"))</f>
      </c>
      <c r="E16" s="11"/>
      <c r="F16">
        <f t="shared" si="0"/>
        <v>0</v>
      </c>
      <c r="G16" s="1">
        <f t="shared" si="1"/>
      </c>
    </row>
    <row r="17" spans="1:7" ht="15">
      <c r="A17" s="22" t="s">
        <v>101</v>
      </c>
      <c r="B17" s="7"/>
      <c r="C17" s="11"/>
      <c r="D17" s="9">
        <f>IF(C17="","",IF(A17=C17,"knap","fout"))</f>
      </c>
      <c r="E17" s="11"/>
      <c r="F17">
        <f t="shared" si="0"/>
        <v>0</v>
      </c>
      <c r="G17" s="1">
        <f t="shared" si="1"/>
      </c>
    </row>
    <row r="18" spans="1:7" ht="15">
      <c r="A18" s="22" t="s">
        <v>102</v>
      </c>
      <c r="B18" s="7"/>
      <c r="C18" s="11"/>
      <c r="D18" s="9">
        <f>IF(C18="","",IF(A18=C18,"ok","fout"))</f>
      </c>
      <c r="E18" s="11"/>
      <c r="F18">
        <f t="shared" si="0"/>
        <v>0</v>
      </c>
      <c r="G18" s="1">
        <f t="shared" si="1"/>
      </c>
    </row>
    <row r="19" spans="1:7" ht="15">
      <c r="A19" s="22" t="s">
        <v>103</v>
      </c>
      <c r="B19" s="7"/>
      <c r="C19" s="11"/>
      <c r="D19" s="9">
        <f>IF(C19="","",IF(A19=C19,"ook goed","fout"))</f>
      </c>
      <c r="E19" s="11"/>
      <c r="F19">
        <f t="shared" si="0"/>
        <v>0</v>
      </c>
      <c r="G19" s="1">
        <f t="shared" si="1"/>
      </c>
    </row>
    <row r="20" spans="1:7" ht="15">
      <c r="A20" s="22" t="s">
        <v>104</v>
      </c>
      <c r="B20" s="7"/>
      <c r="C20" s="11"/>
      <c r="D20" s="9">
        <f>IF(C20="","",IF(A20=C20,"bravo","fout"))</f>
      </c>
      <c r="E20" s="11"/>
      <c r="F20">
        <f t="shared" si="0"/>
        <v>0</v>
      </c>
      <c r="G20" s="1">
        <f t="shared" si="1"/>
      </c>
    </row>
    <row r="21" spans="1:7" ht="15">
      <c r="A21" s="22" t="s">
        <v>105</v>
      </c>
      <c r="B21" s="7"/>
      <c r="C21" s="11"/>
      <c r="D21" s="9">
        <f>IF(C21="","",IF(A21=C21,"fijn","fout"))</f>
      </c>
      <c r="E21" s="11"/>
      <c r="F21">
        <f t="shared" si="0"/>
        <v>0</v>
      </c>
      <c r="G21" s="1">
        <f t="shared" si="1"/>
      </c>
    </row>
    <row r="22" spans="1:7" ht="15">
      <c r="A22" s="22" t="s">
        <v>106</v>
      </c>
      <c r="B22" s="7"/>
      <c r="C22" s="11"/>
      <c r="D22" s="9">
        <f>IF(C22="","",IF(A22=C22,"olé","fout"))</f>
      </c>
      <c r="E22" s="11"/>
      <c r="F22">
        <f t="shared" si="0"/>
        <v>0</v>
      </c>
      <c r="G22" s="1">
        <f t="shared" si="1"/>
      </c>
    </row>
    <row r="23" spans="1:7" ht="15">
      <c r="A23" s="22" t="s">
        <v>107</v>
      </c>
      <c r="B23" s="7"/>
      <c r="C23" s="11"/>
      <c r="D23" s="9">
        <f>IF(C23="","",IF(A23=C23,"keigoed","fout"))</f>
      </c>
      <c r="E23" s="11"/>
      <c r="F23">
        <f t="shared" si="0"/>
        <v>0</v>
      </c>
      <c r="G23" s="1">
        <f t="shared" si="1"/>
      </c>
    </row>
    <row r="24" spans="1:7" ht="15">
      <c r="A24" s="22" t="s">
        <v>108</v>
      </c>
      <c r="B24" s="7"/>
      <c r="C24" s="11"/>
      <c r="D24" s="9">
        <f>IF(C24="","",IF(A24=C24,"ok","fout"))</f>
      </c>
      <c r="E24" s="11"/>
      <c r="F24">
        <f t="shared" si="0"/>
        <v>0</v>
      </c>
      <c r="G24" s="1">
        <f t="shared" si="1"/>
      </c>
    </row>
    <row r="25" spans="2:5" ht="15">
      <c r="B25" s="7"/>
      <c r="E25" s="11"/>
    </row>
    <row r="26" spans="2:5" ht="15">
      <c r="B26" s="7"/>
      <c r="E26" s="11"/>
    </row>
    <row r="27" spans="2:5" ht="15">
      <c r="B27" s="7"/>
      <c r="E27" s="11"/>
    </row>
    <row r="28" spans="1:5" ht="15.75" thickBot="1">
      <c r="A28" s="2" t="s">
        <v>0</v>
      </c>
      <c r="B28" s="7"/>
      <c r="E28" s="11"/>
    </row>
    <row r="29" spans="1:5" ht="16.5" thickBot="1" thickTop="1">
      <c r="A29" s="15">
        <f>SUM(F5:F24)</f>
        <v>0</v>
      </c>
      <c r="B29" s="16" t="s">
        <v>1</v>
      </c>
      <c r="C29" s="17">
        <v>20</v>
      </c>
      <c r="E29" s="11"/>
    </row>
    <row r="30" spans="2:5" ht="15.75" thickTop="1">
      <c r="B30" s="7"/>
      <c r="E30" s="11"/>
    </row>
    <row r="31" spans="2:5" ht="15">
      <c r="B31" s="7"/>
      <c r="E31" s="11"/>
    </row>
  </sheetData>
  <sheetProtection password="D473" sheet="1"/>
  <mergeCells count="2">
    <mergeCell ref="A2:C2"/>
    <mergeCell ref="E2:G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Stefaan Van Thienen</dc:creator>
  <cp:keywords/>
  <dc:description/>
  <cp:lastModifiedBy>Stefaan</cp:lastModifiedBy>
  <dcterms:created xsi:type="dcterms:W3CDTF">2011-05-15T09:59:49Z</dcterms:created>
  <dcterms:modified xsi:type="dcterms:W3CDTF">2011-11-13T11:33:21Z</dcterms:modified>
  <cp:category/>
  <cp:version/>
  <cp:contentType/>
  <cp:contentStatus/>
</cp:coreProperties>
</file>